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20" windowHeight="10620"/>
  </bookViews>
  <sheets>
    <sheet name="hlboko frézované s fóliou" sheetId="1" r:id="rId1"/>
    <sheet name="Doplnky" sheetId="2" r:id="rId2"/>
  </sheets>
  <definedNames>
    <definedName name="_xlnm._FilterDatabase" localSheetId="0" hidden="1">'hlboko frézované s fóliou'!$R$1:$U$45</definedName>
    <definedName name="_xlnm.Print_Area" localSheetId="1">Doplnky!$A$1:$M$35</definedName>
    <definedName name="_xlnm.Print_Area" localSheetId="0">'hlboko frézované s fóliou'!$A$1:$N$35</definedName>
  </definedNames>
  <calcPr calcId="125725"/>
</workbook>
</file>

<file path=xl/calcChain.xml><?xml version="1.0" encoding="utf-8"?>
<calcChain xmlns="http://schemas.openxmlformats.org/spreadsheetml/2006/main">
  <c r="I7" i="2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6"/>
  <c r="K7" i="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6"/>
  <c r="G34" i="2" l="1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C2"/>
  <c r="I34" l="1"/>
  <c r="I7" i="1" l="1"/>
  <c r="I8"/>
  <c r="M8" s="1"/>
  <c r="I9"/>
  <c r="M9" s="1"/>
  <c r="I10"/>
  <c r="I11"/>
  <c r="M11" s="1"/>
  <c r="I12"/>
  <c r="I13"/>
  <c r="M13" s="1"/>
  <c r="I14"/>
  <c r="I15"/>
  <c r="M15" s="1"/>
  <c r="I16"/>
  <c r="I17"/>
  <c r="M17" s="1"/>
  <c r="I18"/>
  <c r="I19"/>
  <c r="M19" s="1"/>
  <c r="I20"/>
  <c r="I21"/>
  <c r="M21" s="1"/>
  <c r="I22"/>
  <c r="I23"/>
  <c r="M23" s="1"/>
  <c r="I24"/>
  <c r="I25"/>
  <c r="M25" s="1"/>
  <c r="I26"/>
  <c r="I27"/>
  <c r="M27" s="1"/>
  <c r="I28"/>
  <c r="I29"/>
  <c r="M29" s="1"/>
  <c r="I30"/>
  <c r="I31"/>
  <c r="M31" s="1"/>
  <c r="I32"/>
  <c r="I33"/>
  <c r="M33" s="1"/>
  <c r="I6"/>
  <c r="C2"/>
  <c r="M10"/>
  <c r="M12"/>
  <c r="M14"/>
  <c r="M16"/>
  <c r="M18"/>
  <c r="M20"/>
  <c r="M22"/>
  <c r="M24"/>
  <c r="M26"/>
  <c r="M28"/>
  <c r="M30"/>
  <c r="M32"/>
  <c r="M7" l="1"/>
  <c r="M6"/>
  <c r="I34"/>
  <c r="K34" l="1"/>
</calcChain>
</file>

<file path=xl/sharedStrings.xml><?xml version="1.0" encoding="utf-8"?>
<sst xmlns="http://schemas.openxmlformats.org/spreadsheetml/2006/main" count="167" uniqueCount="113">
  <si>
    <t>Uni biely</t>
  </si>
  <si>
    <t>Brest kitami prírodný</t>
  </si>
  <si>
    <t>Brest kitami koňak</t>
  </si>
  <si>
    <t>Orech columbia</t>
  </si>
  <si>
    <t>Dub vulcano</t>
  </si>
  <si>
    <t>Dub horský hnedý</t>
  </si>
  <si>
    <t>Dub pieskový</t>
  </si>
  <si>
    <t>Dub horský</t>
  </si>
  <si>
    <t>Supermat grafit</t>
  </si>
  <si>
    <t>Supermat fjord</t>
  </si>
  <si>
    <t>Supermat svetlo šedý</t>
  </si>
  <si>
    <t>Supermat denim</t>
  </si>
  <si>
    <t>Supermat kamenný sivý</t>
  </si>
  <si>
    <t>Supermat prachovo šedý</t>
  </si>
  <si>
    <t>Supermat kašmír</t>
  </si>
  <si>
    <t>Supermat ľadovo biely</t>
  </si>
  <si>
    <t>Magnólia gravír</t>
  </si>
  <si>
    <t>Biely authentic</t>
  </si>
  <si>
    <t>Cappuccino gravír</t>
  </si>
  <si>
    <t>Jaseň biely severný</t>
  </si>
  <si>
    <t>Sanremo pieskový</t>
  </si>
  <si>
    <t>Sanremo prírodný</t>
  </si>
  <si>
    <t>Sanremo rustikálny</t>
  </si>
  <si>
    <t>Jaseň umbra</t>
  </si>
  <si>
    <t>Dub sonoma hnedý</t>
  </si>
  <si>
    <t>Sangallo hnedý</t>
  </si>
  <si>
    <t>Woodline creme</t>
  </si>
  <si>
    <t>Biely matný gravír</t>
  </si>
  <si>
    <t>Dub moor hnedý gravír</t>
  </si>
  <si>
    <t>Dub sonoma</t>
  </si>
  <si>
    <t>Dub santana svetlý</t>
  </si>
  <si>
    <t>Dub santana tmavý</t>
  </si>
  <si>
    <t>Mokka čerešňa</t>
  </si>
  <si>
    <t>Slivka svetlá</t>
  </si>
  <si>
    <t>Breza</t>
  </si>
  <si>
    <t>Agat bielený</t>
  </si>
  <si>
    <t>Orech tabakovohnedý</t>
  </si>
  <si>
    <t>Lieskový oriešok</t>
  </si>
  <si>
    <t>Calvados</t>
  </si>
  <si>
    <t>Jelša</t>
  </si>
  <si>
    <t>100-ročný dub</t>
  </si>
  <si>
    <t>Biely gravír</t>
  </si>
  <si>
    <t>Uni bordový</t>
  </si>
  <si>
    <t>Uni beige</t>
  </si>
  <si>
    <t>Číslo objednávky:</t>
  </si>
  <si>
    <t>Dátum:</t>
  </si>
  <si>
    <t>Firma:</t>
  </si>
  <si>
    <t>Frézovanie</t>
  </si>
  <si>
    <t>Farba:</t>
  </si>
  <si>
    <t>Farby</t>
  </si>
  <si>
    <t>Kus</t>
  </si>
  <si>
    <t>Šírka (mm)</t>
  </si>
  <si>
    <t>Sumár</t>
  </si>
  <si>
    <r>
      <t>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</si>
  <si>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r>
      <t>€ bez DPH/m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</si>
  <si>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t>€ bez DPH spolu</t>
  </si>
  <si>
    <t>Smer vlákien</t>
  </si>
  <si>
    <t>na dľžku</t>
  </si>
  <si>
    <t>na šírku</t>
  </si>
  <si>
    <t>Výška (mm)</t>
  </si>
  <si>
    <t>Dielec</t>
  </si>
  <si>
    <t>Dvierka</t>
  </si>
  <si>
    <t>Šuflík</t>
  </si>
  <si>
    <t>Šuflík cargo</t>
  </si>
  <si>
    <t>Presklené dvierka</t>
  </si>
  <si>
    <t>Presklené dvierka s mriežkou</t>
  </si>
  <si>
    <t>Typ dielcov</t>
  </si>
  <si>
    <t>Presklené dvierka + falcovanie</t>
  </si>
  <si>
    <t>Presklené dvierka s mriežkou + falcovanie</t>
  </si>
  <si>
    <t>A61/P</t>
  </si>
  <si>
    <t>A62/P</t>
  </si>
  <si>
    <t>A63/P</t>
  </si>
  <si>
    <t>A70/P</t>
  </si>
  <si>
    <t>A71/P</t>
  </si>
  <si>
    <t>A72/P</t>
  </si>
  <si>
    <t>A73/P</t>
  </si>
  <si>
    <t>A74/P</t>
  </si>
  <si>
    <t>A76/P</t>
  </si>
  <si>
    <t>A78/P</t>
  </si>
  <si>
    <t>K161K/R3</t>
  </si>
  <si>
    <t>K162K/R3</t>
  </si>
  <si>
    <t>doplnky</t>
  </si>
  <si>
    <t>výška</t>
  </si>
  <si>
    <t>šírka</t>
  </si>
  <si>
    <t>Rímsa MODERN</t>
  </si>
  <si>
    <t>Rímsa RUSTIKÁLNA</t>
  </si>
  <si>
    <t>Rímsa KLASICKÁ OBLÚKOVITÁ</t>
  </si>
  <si>
    <t>Doplnok</t>
  </si>
  <si>
    <t>Výška</t>
  </si>
  <si>
    <t>Šírka</t>
  </si>
  <si>
    <t>€ bez DPH/kus</t>
  </si>
  <si>
    <t>Rímsa KLASICKÁ ROVNÁ</t>
  </si>
  <si>
    <t>Rímsa podskrinková MODERN</t>
  </si>
  <si>
    <t>Rímsa podskrinková RUSTIKÁLNA</t>
  </si>
  <si>
    <t>Pilaster RUSTIKáLNY /P</t>
  </si>
  <si>
    <t>Pilaster MYDIELKO /Sz</t>
  </si>
  <si>
    <t>Pilaster R6</t>
  </si>
  <si>
    <t>Pilaster R3</t>
  </si>
  <si>
    <t>Pilaster F</t>
  </si>
  <si>
    <t>Pilaster D</t>
  </si>
  <si>
    <t>Dekor lišta na flaše P</t>
  </si>
  <si>
    <t>Dekor lišta na flaše Sz</t>
  </si>
  <si>
    <t>Dekor lišta na flaše R3</t>
  </si>
  <si>
    <t>Dekor lišta na flaše R6</t>
  </si>
  <si>
    <t>Dekor lišta na flaše F</t>
  </si>
  <si>
    <t>Dekor lišta na flaše D</t>
  </si>
  <si>
    <t>Maskovacia lišta P</t>
  </si>
  <si>
    <t>Maskovacia lišta Sz</t>
  </si>
  <si>
    <t>Maskovacia lišta R3</t>
  </si>
  <si>
    <t>Maskovacia lišta R6</t>
  </si>
  <si>
    <t>Maskovacia lišta D</t>
  </si>
  <si>
    <t>Maskovacia lišta F</t>
  </si>
  <si>
    <t>Surový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</si>
</sst>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5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2" fillId="0" borderId="0" xfId="0" applyFont="1" applyProtection="1">
      <protection locked="0"/>
    </xf>
    <xf numFmtId="0" fontId="1" fillId="0" borderId="0" xfId="0" applyFont="1" applyProtection="1"/>
    <xf numFmtId="0" fontId="4" fillId="0" borderId="0" xfId="0" applyFont="1" applyProtection="1"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</xf>
    <xf numFmtId="0" fontId="2" fillId="0" borderId="20" xfId="0" applyFont="1" applyBorder="1" applyAlignment="1" applyProtection="1">
      <alignment horizontal="center"/>
    </xf>
    <xf numFmtId="0" fontId="2" fillId="0" borderId="21" xfId="0" applyFont="1" applyBorder="1" applyAlignment="1" applyProtection="1">
      <alignment horizontal="center"/>
      <protection locked="0"/>
    </xf>
    <xf numFmtId="164" fontId="1" fillId="0" borderId="11" xfId="0" applyNumberFormat="1" applyFont="1" applyBorder="1" applyAlignment="1" applyProtection="1">
      <alignment horizontal="center"/>
      <protection hidden="1"/>
    </xf>
    <xf numFmtId="164" fontId="1" fillId="2" borderId="17" xfId="0" applyNumberFormat="1" applyFont="1" applyFill="1" applyBorder="1" applyAlignment="1" applyProtection="1">
      <alignment horizontal="center"/>
      <protection hidden="1"/>
    </xf>
    <xf numFmtId="164" fontId="1" fillId="2" borderId="18" xfId="0" applyNumberFormat="1" applyFont="1" applyFill="1" applyBorder="1" applyAlignment="1" applyProtection="1">
      <alignment horizontal="center"/>
      <protection hidden="1"/>
    </xf>
    <xf numFmtId="2" fontId="1" fillId="2" borderId="17" xfId="0" applyNumberFormat="1" applyFont="1" applyFill="1" applyBorder="1" applyAlignment="1" applyProtection="1">
      <alignment horizontal="center"/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1" fillId="2" borderId="16" xfId="0" applyFont="1" applyFill="1" applyBorder="1" applyAlignment="1" applyProtection="1">
      <alignment horizontal="center"/>
    </xf>
    <xf numFmtId="0" fontId="1" fillId="2" borderId="17" xfId="0" applyFont="1" applyFill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0" fontId="2" fillId="2" borderId="14" xfId="0" applyFont="1" applyFill="1" applyBorder="1" applyAlignment="1" applyProtection="1">
      <alignment horizontal="center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164" fontId="1" fillId="0" borderId="8" xfId="0" applyNumberFormat="1" applyFont="1" applyBorder="1" applyAlignment="1" applyProtection="1">
      <alignment horizontal="center"/>
      <protection hidden="1"/>
    </xf>
    <xf numFmtId="164" fontId="1" fillId="0" borderId="9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22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right"/>
      <protection locked="0"/>
    </xf>
    <xf numFmtId="0" fontId="2" fillId="0" borderId="3" xfId="0" applyFont="1" applyBorder="1" applyAlignment="1" applyProtection="1">
      <alignment horizontal="right"/>
      <protection locked="0"/>
    </xf>
    <xf numFmtId="14" fontId="2" fillId="0" borderId="8" xfId="0" applyNumberFormat="1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right"/>
    </xf>
    <xf numFmtId="0" fontId="2" fillId="0" borderId="4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14" fontId="2" fillId="0" borderId="8" xfId="0" applyNumberFormat="1" applyFont="1" applyBorder="1" applyAlignment="1" applyProtection="1">
      <alignment horizontal="right"/>
      <protection locked="0" hidden="1"/>
    </xf>
    <xf numFmtId="0" fontId="2" fillId="0" borderId="9" xfId="0" applyFont="1" applyBorder="1" applyAlignment="1" applyProtection="1">
      <alignment horizontal="right"/>
      <protection locked="0" hidden="1"/>
    </xf>
    <xf numFmtId="0" fontId="2" fillId="0" borderId="25" xfId="0" applyFont="1" applyBorder="1" applyAlignment="1" applyProtection="1">
      <alignment horizontal="left"/>
    </xf>
    <xf numFmtId="0" fontId="2" fillId="0" borderId="26" xfId="0" applyFont="1" applyBorder="1" applyAlignment="1" applyProtection="1">
      <alignment horizontal="left"/>
    </xf>
    <xf numFmtId="0" fontId="2" fillId="0" borderId="26" xfId="0" applyFont="1" applyBorder="1" applyAlignment="1" applyProtection="1">
      <alignment horizontal="center"/>
      <protection locked="0"/>
    </xf>
    <xf numFmtId="0" fontId="2" fillId="0" borderId="27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1" fillId="0" borderId="11" xfId="0" applyFont="1" applyBorder="1" applyAlignment="1" applyProtection="1">
      <alignment horizontal="left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2" borderId="14" xfId="0" applyFont="1" applyFill="1" applyBorder="1" applyAlignment="1" applyProtection="1">
      <alignment horizontal="center"/>
    </xf>
    <xf numFmtId="0" fontId="1" fillId="2" borderId="15" xfId="0" applyFont="1" applyFill="1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  <protection hidden="1"/>
    </xf>
    <xf numFmtId="0" fontId="0" fillId="0" borderId="0" xfId="0" applyFill="1" applyProtection="1">
      <protection locked="0"/>
    </xf>
  </cellXfs>
  <cellStyles count="1">
    <cellStyle name="Normá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156745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025" y="47627"/>
          <a:ext cx="1728000" cy="51869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35</xdr:row>
      <xdr:rowOff>190500</xdr:rowOff>
    </xdr:from>
    <xdr:to>
      <xdr:col>13</xdr:col>
      <xdr:colOff>400050</xdr:colOff>
      <xdr:row>45</xdr:row>
      <xdr:rowOff>0</xdr:rowOff>
    </xdr:to>
    <xdr:sp macro="" textlink="">
      <xdr:nvSpPr>
        <xdr:cNvPr id="3" name="Szövegdoboz 2"/>
        <xdr:cNvSpPr txBox="1"/>
      </xdr:nvSpPr>
      <xdr:spPr>
        <a:xfrm>
          <a:off x="238125" y="7286625"/>
          <a:ext cx="8696325" cy="1809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ZÁKLADNÉ</a:t>
          </a:r>
          <a:r>
            <a:rPr lang="hu-HU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INFORMÁCIE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Max. výška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2500 mm, max. šírka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Minimum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šírka je 60 mm.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Dielce s vnútorným výfrezom začíname vyrábať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od min. výšky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min.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230 mm. Pri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výbere užších dvierok na šírku (medzi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140–230 mm) budú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mať vnútorný výfrez Cargo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, pod 140 mm vyrábame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bez frézovania.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–Dielce od výšky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246 mm majú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automaticky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zásuvkový výfrez,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247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s frézovaním pre dvierka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. Ak zákazník chce nižšie dvierka, alebo vyššie zásuvky, označte toto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písomne v objednávke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!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Min. šírka zásuvky je 230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 baseline="0"/>
            <a:t>MASKOVACIA LIŠTA   len s obvodovým rádiusom, rozmery : ( od 60mm - do119mm)  x (od 329mm - do 2500mm)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/>
            <a:t>FALCOVANIE SKLENENÝCH DVIEROK (podľa vonkajších rozmerov)</a:t>
          </a:r>
          <a:r>
            <a:rPr lang="en-US" sz="1100"/>
            <a:t> = 11,50 €/m2</a:t>
          </a:r>
          <a:endParaRPr lang="sk-SK" sz="1100"/>
        </a:p>
      </xdr:txBody>
    </xdr:sp>
    <xdr:clientData/>
  </xdr:twoCellAnchor>
  <xdr:twoCellAnchor editAs="oneCell">
    <xdr:from>
      <xdr:col>0</xdr:col>
      <xdr:colOff>114300</xdr:colOff>
      <xdr:row>63</xdr:row>
      <xdr:rowOff>114300</xdr:rowOff>
    </xdr:from>
    <xdr:to>
      <xdr:col>12</xdr:col>
      <xdr:colOff>189814</xdr:colOff>
      <xdr:row>89</xdr:row>
      <xdr:rowOff>31547</xdr:rowOff>
    </xdr:to>
    <xdr:pic>
      <xdr:nvPicPr>
        <xdr:cNvPr id="4" name="Kép 3" descr="sprievodc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2811125"/>
          <a:ext cx="8848039" cy="5117897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6</xdr:row>
      <xdr:rowOff>38100</xdr:rowOff>
    </xdr:from>
    <xdr:to>
      <xdr:col>26</xdr:col>
      <xdr:colOff>180213</xdr:colOff>
      <xdr:row>33</xdr:row>
      <xdr:rowOff>150876</xdr:rowOff>
    </xdr:to>
    <xdr:pic>
      <xdr:nvPicPr>
        <xdr:cNvPr id="5" name="Kép 4" descr="vyska_sirk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87050" y="1314450"/>
          <a:ext cx="4361688" cy="552297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</xdr:row>
      <xdr:rowOff>47625</xdr:rowOff>
    </xdr:from>
    <xdr:to>
      <xdr:col>6</xdr:col>
      <xdr:colOff>445008</xdr:colOff>
      <xdr:row>62</xdr:row>
      <xdr:rowOff>140208</xdr:rowOff>
    </xdr:to>
    <xdr:pic>
      <xdr:nvPicPr>
        <xdr:cNvPr id="6" name="Kép 5" descr="maskovacia_lista_foliou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" y="9144000"/>
          <a:ext cx="5321808" cy="3493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99595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0" y="47627"/>
          <a:ext cx="1728000" cy="4901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</xdr:row>
      <xdr:rowOff>76200</xdr:rowOff>
    </xdr:from>
    <xdr:to>
      <xdr:col>10</xdr:col>
      <xdr:colOff>283845</xdr:colOff>
      <xdr:row>59</xdr:row>
      <xdr:rowOff>7620</xdr:rowOff>
    </xdr:to>
    <xdr:pic>
      <xdr:nvPicPr>
        <xdr:cNvPr id="3" name="Kép 2" descr="doplnok_foliovane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124700"/>
          <a:ext cx="9265920" cy="46939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104775</xdr:rowOff>
    </xdr:from>
    <xdr:to>
      <xdr:col>10</xdr:col>
      <xdr:colOff>274320</xdr:colOff>
      <xdr:row>79</xdr:row>
      <xdr:rowOff>7239</xdr:rowOff>
    </xdr:to>
    <xdr:pic>
      <xdr:nvPicPr>
        <xdr:cNvPr id="4" name="Kép 3" descr="doplnok_foliovane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11820525"/>
          <a:ext cx="9265920" cy="37124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9525</xdr:rowOff>
    </xdr:from>
    <xdr:to>
      <xdr:col>10</xdr:col>
      <xdr:colOff>274320</xdr:colOff>
      <xdr:row>96</xdr:row>
      <xdr:rowOff>26289</xdr:rowOff>
    </xdr:to>
    <xdr:pic>
      <xdr:nvPicPr>
        <xdr:cNvPr id="5" name="Kép 4" descr="doplnok_foliovane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15535275"/>
          <a:ext cx="9265920" cy="3255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46"/>
  <sheetViews>
    <sheetView tabSelected="1" zoomScaleNormal="100" workbookViewId="0">
      <selection activeCell="C1" sqref="C1:D1"/>
    </sheetView>
  </sheetViews>
  <sheetFormatPr defaultRowHeight="15.75"/>
  <cols>
    <col min="1" max="1" width="9.140625" style="1"/>
    <col min="2" max="2" width="31" style="1" customWidth="1"/>
    <col min="3" max="17" width="9.140625" style="1"/>
    <col min="18" max="18" width="26" style="3" hidden="1" customWidth="1"/>
    <col min="19" max="19" width="17.42578125" style="3" hidden="1" customWidth="1"/>
    <col min="20" max="20" width="13.7109375" style="1" hidden="1" customWidth="1"/>
    <col min="21" max="21" width="38.85546875" style="1" hidden="1" customWidth="1"/>
    <col min="22" max="16384" width="9.140625" style="1"/>
  </cols>
  <sheetData>
    <row r="1" spans="1:21" s="3" customFormat="1">
      <c r="A1" s="39" t="s">
        <v>44</v>
      </c>
      <c r="B1" s="40"/>
      <c r="C1" s="41"/>
      <c r="D1" s="42"/>
      <c r="E1" s="7"/>
      <c r="F1" s="7"/>
      <c r="G1" s="8"/>
      <c r="H1" s="39" t="s">
        <v>46</v>
      </c>
      <c r="I1" s="40"/>
      <c r="J1" s="30"/>
      <c r="K1" s="30"/>
      <c r="L1" s="30"/>
      <c r="M1" s="31"/>
      <c r="N1" s="9"/>
      <c r="R1" s="3" t="s">
        <v>49</v>
      </c>
      <c r="S1" s="3" t="s">
        <v>47</v>
      </c>
      <c r="T1" s="3" t="s">
        <v>56</v>
      </c>
      <c r="U1" s="3" t="s">
        <v>60</v>
      </c>
    </row>
    <row r="2" spans="1:21" s="3" customFormat="1" ht="16.5" thickBot="1">
      <c r="A2" s="28" t="s">
        <v>45</v>
      </c>
      <c r="B2" s="29"/>
      <c r="C2" s="43">
        <f ca="1">TODAY()</f>
        <v>44609</v>
      </c>
      <c r="D2" s="44"/>
      <c r="E2" s="7"/>
      <c r="F2" s="7"/>
      <c r="G2" s="8"/>
      <c r="H2" s="45" t="s">
        <v>47</v>
      </c>
      <c r="I2" s="46"/>
      <c r="J2" s="32"/>
      <c r="K2" s="32"/>
      <c r="L2" s="32"/>
      <c r="M2" s="33"/>
      <c r="N2" s="9"/>
      <c r="R2" s="3" t="s">
        <v>40</v>
      </c>
      <c r="S2" s="3" t="s">
        <v>69</v>
      </c>
      <c r="T2" s="3" t="s">
        <v>57</v>
      </c>
      <c r="U2" s="3" t="s">
        <v>61</v>
      </c>
    </row>
    <row r="3" spans="1:21" s="3" customFormat="1" ht="16.5" thickBot="1">
      <c r="A3" s="47"/>
      <c r="B3" s="47"/>
      <c r="C3" s="47"/>
      <c r="D3" s="47"/>
      <c r="E3" s="7"/>
      <c r="F3" s="7"/>
      <c r="G3" s="8"/>
      <c r="H3" s="28" t="s">
        <v>48</v>
      </c>
      <c r="I3" s="29"/>
      <c r="J3" s="34"/>
      <c r="K3" s="35"/>
      <c r="L3" s="35"/>
      <c r="M3" s="36"/>
      <c r="N3" s="9"/>
      <c r="R3" s="3" t="s">
        <v>34</v>
      </c>
      <c r="S3" s="3" t="s">
        <v>70</v>
      </c>
      <c r="T3" s="3" t="s">
        <v>58</v>
      </c>
      <c r="U3" s="3" t="s">
        <v>62</v>
      </c>
    </row>
    <row r="4" spans="1:21" s="3" customFormat="1" ht="16.5" thickBo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R4" s="3" t="s">
        <v>37</v>
      </c>
      <c r="S4" s="3" t="s">
        <v>71</v>
      </c>
      <c r="U4" s="3" t="s">
        <v>63</v>
      </c>
    </row>
    <row r="5" spans="1:21" ht="18.75" thickBot="1">
      <c r="A5" s="37" t="s">
        <v>66</v>
      </c>
      <c r="B5" s="18"/>
      <c r="C5" s="37" t="s">
        <v>59</v>
      </c>
      <c r="D5" s="18"/>
      <c r="E5" s="18" t="s">
        <v>51</v>
      </c>
      <c r="F5" s="18"/>
      <c r="G5" s="18" t="s">
        <v>50</v>
      </c>
      <c r="H5" s="18"/>
      <c r="I5" s="18" t="s">
        <v>53</v>
      </c>
      <c r="J5" s="18"/>
      <c r="K5" s="18" t="s">
        <v>54</v>
      </c>
      <c r="L5" s="18"/>
      <c r="M5" s="18" t="s">
        <v>55</v>
      </c>
      <c r="N5" s="38"/>
      <c r="R5" s="3" t="s">
        <v>38</v>
      </c>
      <c r="S5" s="3" t="s">
        <v>72</v>
      </c>
      <c r="U5" s="3" t="s">
        <v>64</v>
      </c>
    </row>
    <row r="6" spans="1:21" ht="16.5" thickTop="1">
      <c r="A6" s="26"/>
      <c r="B6" s="6"/>
      <c r="C6" s="26"/>
      <c r="D6" s="6"/>
      <c r="E6" s="6"/>
      <c r="F6" s="6"/>
      <c r="G6" s="6"/>
      <c r="H6" s="6"/>
      <c r="I6" s="23">
        <f>C6*E6*G6/1000000</f>
        <v>0</v>
      </c>
      <c r="J6" s="23"/>
      <c r="K6" s="10">
        <f>IF(AND(OR(A6=$U$7,A6=$U$8,A6=$U$9,A6=$U$10,A6=$U$11,A6=$U$12),$J$3&lt;&gt;$R$46), 115.44, IF(AND(OR(A6=$U$2, A6=$U$3, A6=$U$4, A6=$U$5, A6=$U$6),$J$3&lt;&gt;$R$46),113.49, IF(AND(OR(A6=$U$13, A6=$U$14),$J$3&lt;&gt;$R$46),132.47, IF(AND(OR(A6=$U$7,A6=$U$8,A6=$U$9,A6=$U$10,A6=$U$11,A6=$U$12),$J$3=$R$46),88.4, IF(AND(OR(A6=$U$2, A6=$U$3, A6=$U$4, A6=$U$5, A6=$U$6),$J$3=$R$46),75.4, IF(AND(OR(A6=$U$13, A6=$U$14),$J$3=$R$46),94.38,0))))))</f>
        <v>0</v>
      </c>
      <c r="L6" s="10"/>
      <c r="M6" s="10">
        <f>I6*K6</f>
        <v>0</v>
      </c>
      <c r="N6" s="27"/>
      <c r="R6" s="3" t="s">
        <v>18</v>
      </c>
      <c r="S6" s="3" t="s">
        <v>73</v>
      </c>
      <c r="U6" s="3" t="s">
        <v>65</v>
      </c>
    </row>
    <row r="7" spans="1:21">
      <c r="A7" s="26"/>
      <c r="B7" s="6"/>
      <c r="C7" s="26"/>
      <c r="D7" s="6"/>
      <c r="E7" s="6"/>
      <c r="F7" s="6"/>
      <c r="G7" s="25"/>
      <c r="H7" s="25"/>
      <c r="I7" s="23">
        <f t="shared" ref="I7:I33" si="0">C7*E7*G7/1000000</f>
        <v>0</v>
      </c>
      <c r="J7" s="23"/>
      <c r="K7" s="10">
        <f t="shared" ref="K7:K33" si="1">IF(AND(OR(A7=$U$7,A7=$U$8,A7=$U$9,A7=$U$10,A7=$U$11,A7=$U$12),$J$3&lt;&gt;$R$46), 115.44, IF(AND(OR(A7=$U$2, A7=$U$3, A7=$U$4, A7=$U$5, A7=$U$6),$J$3&lt;&gt;$R$46),113.49, IF(AND(OR(A7=$U$13, A7=$U$14),$J$3&lt;&gt;$R$46),132.47, IF(AND(OR(A7=$U$7,A7=$U$8,A7=$U$9,A7=$U$10,A7=$U$11,A7=$U$12),$J$3=$R$46),88.4, IF(AND(OR(A7=$U$2, A7=$U$3, A7=$U$4, A7=$U$5, A7=$U$6),$J$3=$R$46),75.4, IF(AND(OR(A7=$U$13, A7=$U$14),$J$3=$R$46),94.38,0))))))</f>
        <v>0</v>
      </c>
      <c r="L7" s="10"/>
      <c r="M7" s="19">
        <f t="shared" ref="M7:M33" si="2">I7*K7</f>
        <v>0</v>
      </c>
      <c r="N7" s="20"/>
      <c r="P7" s="66"/>
      <c r="R7" s="3" t="s">
        <v>7</v>
      </c>
      <c r="S7" s="3" t="s">
        <v>74</v>
      </c>
      <c r="U7" s="3" t="s">
        <v>106</v>
      </c>
    </row>
    <row r="8" spans="1:21">
      <c r="A8" s="26"/>
      <c r="B8" s="6"/>
      <c r="C8" s="26"/>
      <c r="D8" s="6"/>
      <c r="E8" s="6"/>
      <c r="F8" s="6"/>
      <c r="G8" s="25"/>
      <c r="H8" s="25"/>
      <c r="I8" s="23">
        <f t="shared" si="0"/>
        <v>0</v>
      </c>
      <c r="J8" s="23"/>
      <c r="K8" s="10">
        <f t="shared" si="1"/>
        <v>0</v>
      </c>
      <c r="L8" s="10"/>
      <c r="M8" s="19">
        <f t="shared" si="2"/>
        <v>0</v>
      </c>
      <c r="N8" s="20"/>
      <c r="R8" s="3" t="s">
        <v>5</v>
      </c>
      <c r="S8" s="3" t="s">
        <v>75</v>
      </c>
      <c r="U8" s="3" t="s">
        <v>107</v>
      </c>
    </row>
    <row r="9" spans="1:21">
      <c r="A9" s="26"/>
      <c r="B9" s="6"/>
      <c r="C9" s="26"/>
      <c r="D9" s="6"/>
      <c r="E9" s="6"/>
      <c r="F9" s="6"/>
      <c r="G9" s="25"/>
      <c r="H9" s="25"/>
      <c r="I9" s="23">
        <f t="shared" si="0"/>
        <v>0</v>
      </c>
      <c r="J9" s="23"/>
      <c r="K9" s="10">
        <f t="shared" si="1"/>
        <v>0</v>
      </c>
      <c r="L9" s="10"/>
      <c r="M9" s="19">
        <f t="shared" si="2"/>
        <v>0</v>
      </c>
      <c r="N9" s="20"/>
      <c r="R9" s="3" t="s">
        <v>28</v>
      </c>
      <c r="S9" s="3" t="s">
        <v>76</v>
      </c>
      <c r="U9" s="3" t="s">
        <v>108</v>
      </c>
    </row>
    <row r="10" spans="1:21">
      <c r="A10" s="26"/>
      <c r="B10" s="6"/>
      <c r="C10" s="26"/>
      <c r="D10" s="6"/>
      <c r="E10" s="6"/>
      <c r="F10" s="6"/>
      <c r="G10" s="25"/>
      <c r="H10" s="25"/>
      <c r="I10" s="23">
        <f t="shared" si="0"/>
        <v>0</v>
      </c>
      <c r="J10" s="23"/>
      <c r="K10" s="10">
        <f t="shared" si="1"/>
        <v>0</v>
      </c>
      <c r="L10" s="10"/>
      <c r="M10" s="19">
        <f t="shared" si="2"/>
        <v>0</v>
      </c>
      <c r="N10" s="20"/>
      <c r="R10" s="3" t="s">
        <v>35</v>
      </c>
      <c r="S10" s="3" t="s">
        <v>77</v>
      </c>
      <c r="U10" s="3" t="s">
        <v>109</v>
      </c>
    </row>
    <row r="11" spans="1:21">
      <c r="A11" s="26"/>
      <c r="B11" s="6"/>
      <c r="C11" s="26"/>
      <c r="D11" s="6"/>
      <c r="E11" s="6"/>
      <c r="F11" s="6"/>
      <c r="G11" s="25"/>
      <c r="H11" s="25"/>
      <c r="I11" s="23">
        <f t="shared" si="0"/>
        <v>0</v>
      </c>
      <c r="J11" s="23"/>
      <c r="K11" s="10">
        <f t="shared" si="1"/>
        <v>0</v>
      </c>
      <c r="L11" s="10"/>
      <c r="M11" s="19">
        <f t="shared" si="2"/>
        <v>0</v>
      </c>
      <c r="N11" s="20"/>
      <c r="R11" s="3" t="s">
        <v>6</v>
      </c>
      <c r="S11" s="3" t="s">
        <v>78</v>
      </c>
      <c r="U11" s="3" t="s">
        <v>110</v>
      </c>
    </row>
    <row r="12" spans="1:21">
      <c r="A12" s="26"/>
      <c r="B12" s="6"/>
      <c r="C12" s="26"/>
      <c r="D12" s="6"/>
      <c r="E12" s="6"/>
      <c r="F12" s="6"/>
      <c r="G12" s="25"/>
      <c r="H12" s="25"/>
      <c r="I12" s="23">
        <f t="shared" si="0"/>
        <v>0</v>
      </c>
      <c r="J12" s="23"/>
      <c r="K12" s="10">
        <f t="shared" si="1"/>
        <v>0</v>
      </c>
      <c r="L12" s="10"/>
      <c r="M12" s="19">
        <f t="shared" si="2"/>
        <v>0</v>
      </c>
      <c r="N12" s="20"/>
      <c r="R12" s="3" t="s">
        <v>30</v>
      </c>
      <c r="S12" s="3" t="s">
        <v>79</v>
      </c>
      <c r="U12" s="3" t="s">
        <v>111</v>
      </c>
    </row>
    <row r="13" spans="1:21">
      <c r="A13" s="26"/>
      <c r="B13" s="6"/>
      <c r="C13" s="26"/>
      <c r="D13" s="6"/>
      <c r="E13" s="6"/>
      <c r="F13" s="6"/>
      <c r="G13" s="25"/>
      <c r="H13" s="25"/>
      <c r="I13" s="23">
        <f t="shared" si="0"/>
        <v>0</v>
      </c>
      <c r="J13" s="23"/>
      <c r="K13" s="10">
        <f t="shared" si="1"/>
        <v>0</v>
      </c>
      <c r="L13" s="10"/>
      <c r="M13" s="19">
        <f t="shared" si="2"/>
        <v>0</v>
      </c>
      <c r="N13" s="20"/>
      <c r="R13" s="3" t="s">
        <v>31</v>
      </c>
      <c r="S13" s="3" t="s">
        <v>80</v>
      </c>
      <c r="U13" s="3" t="s">
        <v>67</v>
      </c>
    </row>
    <row r="14" spans="1:21">
      <c r="A14" s="26"/>
      <c r="B14" s="6"/>
      <c r="C14" s="26"/>
      <c r="D14" s="6"/>
      <c r="E14" s="6"/>
      <c r="F14" s="6"/>
      <c r="G14" s="25"/>
      <c r="H14" s="25"/>
      <c r="I14" s="23">
        <f t="shared" si="0"/>
        <v>0</v>
      </c>
      <c r="J14" s="23"/>
      <c r="K14" s="10">
        <f t="shared" si="1"/>
        <v>0</v>
      </c>
      <c r="L14" s="10"/>
      <c r="M14" s="19">
        <f t="shared" si="2"/>
        <v>0</v>
      </c>
      <c r="N14" s="20"/>
      <c r="R14" s="3" t="s">
        <v>29</v>
      </c>
      <c r="U14" s="3" t="s">
        <v>68</v>
      </c>
    </row>
    <row r="15" spans="1:21">
      <c r="A15" s="26"/>
      <c r="B15" s="6"/>
      <c r="C15" s="26"/>
      <c r="D15" s="6"/>
      <c r="E15" s="6"/>
      <c r="F15" s="6"/>
      <c r="G15" s="25"/>
      <c r="H15" s="25"/>
      <c r="I15" s="23">
        <f t="shared" si="0"/>
        <v>0</v>
      </c>
      <c r="J15" s="23"/>
      <c r="K15" s="10">
        <f t="shared" si="1"/>
        <v>0</v>
      </c>
      <c r="L15" s="10"/>
      <c r="M15" s="19">
        <f t="shared" si="2"/>
        <v>0</v>
      </c>
      <c r="N15" s="20"/>
      <c r="R15" s="3" t="s">
        <v>17</v>
      </c>
    </row>
    <row r="16" spans="1:21">
      <c r="A16" s="26"/>
      <c r="B16" s="6"/>
      <c r="C16" s="26"/>
      <c r="D16" s="6"/>
      <c r="E16" s="6"/>
      <c r="F16" s="6"/>
      <c r="G16" s="25"/>
      <c r="H16" s="25"/>
      <c r="I16" s="23">
        <f t="shared" si="0"/>
        <v>0</v>
      </c>
      <c r="J16" s="23"/>
      <c r="K16" s="10">
        <f t="shared" si="1"/>
        <v>0</v>
      </c>
      <c r="L16" s="10"/>
      <c r="M16" s="19">
        <f t="shared" si="2"/>
        <v>0</v>
      </c>
      <c r="N16" s="20"/>
      <c r="R16" s="3" t="s">
        <v>24</v>
      </c>
    </row>
    <row r="17" spans="1:18">
      <c r="A17" s="26"/>
      <c r="B17" s="6"/>
      <c r="C17" s="26"/>
      <c r="D17" s="6"/>
      <c r="E17" s="6"/>
      <c r="F17" s="6"/>
      <c r="G17" s="25"/>
      <c r="H17" s="25"/>
      <c r="I17" s="23">
        <f t="shared" si="0"/>
        <v>0</v>
      </c>
      <c r="J17" s="23"/>
      <c r="K17" s="10">
        <f t="shared" si="1"/>
        <v>0</v>
      </c>
      <c r="L17" s="10"/>
      <c r="M17" s="19">
        <f t="shared" si="2"/>
        <v>0</v>
      </c>
      <c r="N17" s="20"/>
      <c r="R17" s="3" t="s">
        <v>4</v>
      </c>
    </row>
    <row r="18" spans="1:18">
      <c r="A18" s="26"/>
      <c r="B18" s="6"/>
      <c r="C18" s="26"/>
      <c r="D18" s="6"/>
      <c r="E18" s="6"/>
      <c r="F18" s="6"/>
      <c r="G18" s="25"/>
      <c r="H18" s="25"/>
      <c r="I18" s="23">
        <f t="shared" si="0"/>
        <v>0</v>
      </c>
      <c r="J18" s="23"/>
      <c r="K18" s="10">
        <f t="shared" si="1"/>
        <v>0</v>
      </c>
      <c r="L18" s="10"/>
      <c r="M18" s="19">
        <f t="shared" si="2"/>
        <v>0</v>
      </c>
      <c r="N18" s="20"/>
      <c r="R18" s="3" t="s">
        <v>41</v>
      </c>
    </row>
    <row r="19" spans="1:18">
      <c r="A19" s="26"/>
      <c r="B19" s="6"/>
      <c r="C19" s="26"/>
      <c r="D19" s="6"/>
      <c r="E19" s="6"/>
      <c r="F19" s="6"/>
      <c r="G19" s="25"/>
      <c r="H19" s="25"/>
      <c r="I19" s="23">
        <f t="shared" si="0"/>
        <v>0</v>
      </c>
      <c r="J19" s="23"/>
      <c r="K19" s="10">
        <f t="shared" si="1"/>
        <v>0</v>
      </c>
      <c r="L19" s="10"/>
      <c r="M19" s="19">
        <f t="shared" si="2"/>
        <v>0</v>
      </c>
      <c r="N19" s="20"/>
      <c r="R19" s="3" t="s">
        <v>19</v>
      </c>
    </row>
    <row r="20" spans="1:18">
      <c r="A20" s="26"/>
      <c r="B20" s="6"/>
      <c r="C20" s="26"/>
      <c r="D20" s="6"/>
      <c r="E20" s="6"/>
      <c r="F20" s="6"/>
      <c r="G20" s="25"/>
      <c r="H20" s="25"/>
      <c r="I20" s="23">
        <f t="shared" si="0"/>
        <v>0</v>
      </c>
      <c r="J20" s="23"/>
      <c r="K20" s="10">
        <f t="shared" si="1"/>
        <v>0</v>
      </c>
      <c r="L20" s="10"/>
      <c r="M20" s="19">
        <f t="shared" si="2"/>
        <v>0</v>
      </c>
      <c r="N20" s="20"/>
      <c r="R20" s="3" t="s">
        <v>23</v>
      </c>
    </row>
    <row r="21" spans="1:18">
      <c r="A21" s="26"/>
      <c r="B21" s="6"/>
      <c r="C21" s="26"/>
      <c r="D21" s="6"/>
      <c r="E21" s="6"/>
      <c r="F21" s="6"/>
      <c r="G21" s="25"/>
      <c r="H21" s="25"/>
      <c r="I21" s="23">
        <f t="shared" si="0"/>
        <v>0</v>
      </c>
      <c r="J21" s="23"/>
      <c r="K21" s="10">
        <f t="shared" si="1"/>
        <v>0</v>
      </c>
      <c r="L21" s="10"/>
      <c r="M21" s="19">
        <f t="shared" si="2"/>
        <v>0</v>
      </c>
      <c r="N21" s="20"/>
      <c r="R21" s="3" t="s">
        <v>39</v>
      </c>
    </row>
    <row r="22" spans="1:18">
      <c r="A22" s="26"/>
      <c r="B22" s="6"/>
      <c r="C22" s="26"/>
      <c r="D22" s="6"/>
      <c r="E22" s="6"/>
      <c r="F22" s="6"/>
      <c r="G22" s="25"/>
      <c r="H22" s="25"/>
      <c r="I22" s="23">
        <f t="shared" si="0"/>
        <v>0</v>
      </c>
      <c r="J22" s="23"/>
      <c r="K22" s="10">
        <f t="shared" si="1"/>
        <v>0</v>
      </c>
      <c r="L22" s="10"/>
      <c r="M22" s="19">
        <f t="shared" si="2"/>
        <v>0</v>
      </c>
      <c r="N22" s="20"/>
      <c r="R22" s="3" t="s">
        <v>27</v>
      </c>
    </row>
    <row r="23" spans="1:18">
      <c r="A23" s="26"/>
      <c r="B23" s="6"/>
      <c r="C23" s="26"/>
      <c r="D23" s="6"/>
      <c r="E23" s="6"/>
      <c r="F23" s="6"/>
      <c r="G23" s="25"/>
      <c r="H23" s="25"/>
      <c r="I23" s="23">
        <f t="shared" si="0"/>
        <v>0</v>
      </c>
      <c r="J23" s="23"/>
      <c r="K23" s="10">
        <f t="shared" si="1"/>
        <v>0</v>
      </c>
      <c r="L23" s="10"/>
      <c r="M23" s="19">
        <f t="shared" si="2"/>
        <v>0</v>
      </c>
      <c r="N23" s="20"/>
      <c r="R23" s="3" t="s">
        <v>2</v>
      </c>
    </row>
    <row r="24" spans="1:18">
      <c r="A24" s="26"/>
      <c r="B24" s="6"/>
      <c r="C24" s="26"/>
      <c r="D24" s="6"/>
      <c r="E24" s="6"/>
      <c r="F24" s="6"/>
      <c r="G24" s="25"/>
      <c r="H24" s="25"/>
      <c r="I24" s="23">
        <f t="shared" si="0"/>
        <v>0</v>
      </c>
      <c r="J24" s="23"/>
      <c r="K24" s="10">
        <f t="shared" si="1"/>
        <v>0</v>
      </c>
      <c r="L24" s="10"/>
      <c r="M24" s="19">
        <f t="shared" si="2"/>
        <v>0</v>
      </c>
      <c r="N24" s="20"/>
      <c r="R24" s="3" t="s">
        <v>1</v>
      </c>
    </row>
    <row r="25" spans="1:18">
      <c r="A25" s="26"/>
      <c r="B25" s="6"/>
      <c r="C25" s="26"/>
      <c r="D25" s="6"/>
      <c r="E25" s="6"/>
      <c r="F25" s="6"/>
      <c r="G25" s="25"/>
      <c r="H25" s="25"/>
      <c r="I25" s="23">
        <f t="shared" si="0"/>
        <v>0</v>
      </c>
      <c r="J25" s="23"/>
      <c r="K25" s="10">
        <f t="shared" si="1"/>
        <v>0</v>
      </c>
      <c r="L25" s="10"/>
      <c r="M25" s="19">
        <f t="shared" si="2"/>
        <v>0</v>
      </c>
      <c r="N25" s="20"/>
      <c r="R25" s="3" t="s">
        <v>16</v>
      </c>
    </row>
    <row r="26" spans="1:18">
      <c r="A26" s="26"/>
      <c r="B26" s="6"/>
      <c r="C26" s="26"/>
      <c r="D26" s="6"/>
      <c r="E26" s="6"/>
      <c r="F26" s="6"/>
      <c r="G26" s="25"/>
      <c r="H26" s="25"/>
      <c r="I26" s="23">
        <f t="shared" si="0"/>
        <v>0</v>
      </c>
      <c r="J26" s="23"/>
      <c r="K26" s="10">
        <f t="shared" si="1"/>
        <v>0</v>
      </c>
      <c r="L26" s="10"/>
      <c r="M26" s="19">
        <f t="shared" si="2"/>
        <v>0</v>
      </c>
      <c r="N26" s="20"/>
      <c r="R26" s="3" t="s">
        <v>32</v>
      </c>
    </row>
    <row r="27" spans="1:18">
      <c r="A27" s="26"/>
      <c r="B27" s="6"/>
      <c r="C27" s="26"/>
      <c r="D27" s="6"/>
      <c r="E27" s="6"/>
      <c r="F27" s="6"/>
      <c r="G27" s="25"/>
      <c r="H27" s="25"/>
      <c r="I27" s="23">
        <f t="shared" si="0"/>
        <v>0</v>
      </c>
      <c r="J27" s="23"/>
      <c r="K27" s="10">
        <f t="shared" si="1"/>
        <v>0</v>
      </c>
      <c r="L27" s="10"/>
      <c r="M27" s="19">
        <f t="shared" si="2"/>
        <v>0</v>
      </c>
      <c r="N27" s="20"/>
      <c r="R27" s="3" t="s">
        <v>3</v>
      </c>
    </row>
    <row r="28" spans="1:18">
      <c r="A28" s="26"/>
      <c r="B28" s="6"/>
      <c r="C28" s="26"/>
      <c r="D28" s="6"/>
      <c r="E28" s="6"/>
      <c r="F28" s="6"/>
      <c r="G28" s="25"/>
      <c r="H28" s="25"/>
      <c r="I28" s="23">
        <f t="shared" si="0"/>
        <v>0</v>
      </c>
      <c r="J28" s="23"/>
      <c r="K28" s="10">
        <f t="shared" si="1"/>
        <v>0</v>
      </c>
      <c r="L28" s="10"/>
      <c r="M28" s="19">
        <f t="shared" si="2"/>
        <v>0</v>
      </c>
      <c r="N28" s="20"/>
      <c r="R28" s="3" t="s">
        <v>36</v>
      </c>
    </row>
    <row r="29" spans="1:18">
      <c r="A29" s="26"/>
      <c r="B29" s="6"/>
      <c r="C29" s="26"/>
      <c r="D29" s="6"/>
      <c r="E29" s="6"/>
      <c r="F29" s="6"/>
      <c r="G29" s="25"/>
      <c r="H29" s="25"/>
      <c r="I29" s="23">
        <f t="shared" si="0"/>
        <v>0</v>
      </c>
      <c r="J29" s="23"/>
      <c r="K29" s="10">
        <f t="shared" si="1"/>
        <v>0</v>
      </c>
      <c r="L29" s="10"/>
      <c r="M29" s="19">
        <f t="shared" si="2"/>
        <v>0</v>
      </c>
      <c r="N29" s="20"/>
      <c r="R29" s="3" t="s">
        <v>25</v>
      </c>
    </row>
    <row r="30" spans="1:18">
      <c r="A30" s="26"/>
      <c r="B30" s="6"/>
      <c r="C30" s="26"/>
      <c r="D30" s="6"/>
      <c r="E30" s="6"/>
      <c r="F30" s="6"/>
      <c r="G30" s="25"/>
      <c r="H30" s="25"/>
      <c r="I30" s="23">
        <f t="shared" si="0"/>
        <v>0</v>
      </c>
      <c r="J30" s="23"/>
      <c r="K30" s="10">
        <f t="shared" si="1"/>
        <v>0</v>
      </c>
      <c r="L30" s="10"/>
      <c r="M30" s="19">
        <f t="shared" si="2"/>
        <v>0</v>
      </c>
      <c r="N30" s="20"/>
      <c r="R30" s="3" t="s">
        <v>20</v>
      </c>
    </row>
    <row r="31" spans="1:18">
      <c r="A31" s="26"/>
      <c r="B31" s="6"/>
      <c r="C31" s="26"/>
      <c r="D31" s="6"/>
      <c r="E31" s="6"/>
      <c r="F31" s="6"/>
      <c r="G31" s="25"/>
      <c r="H31" s="25"/>
      <c r="I31" s="23">
        <f t="shared" si="0"/>
        <v>0</v>
      </c>
      <c r="J31" s="23"/>
      <c r="K31" s="10">
        <f t="shared" si="1"/>
        <v>0</v>
      </c>
      <c r="L31" s="10"/>
      <c r="M31" s="19">
        <f t="shared" si="2"/>
        <v>0</v>
      </c>
      <c r="N31" s="20"/>
      <c r="R31" s="3" t="s">
        <v>21</v>
      </c>
    </row>
    <row r="32" spans="1:18">
      <c r="A32" s="26"/>
      <c r="B32" s="6"/>
      <c r="C32" s="26"/>
      <c r="D32" s="6"/>
      <c r="E32" s="6"/>
      <c r="F32" s="6"/>
      <c r="G32" s="25"/>
      <c r="H32" s="25"/>
      <c r="I32" s="23">
        <f t="shared" si="0"/>
        <v>0</v>
      </c>
      <c r="J32" s="23"/>
      <c r="K32" s="10">
        <f t="shared" si="1"/>
        <v>0</v>
      </c>
      <c r="L32" s="10"/>
      <c r="M32" s="19">
        <f t="shared" si="2"/>
        <v>0</v>
      </c>
      <c r="N32" s="20"/>
      <c r="R32" s="3" t="s">
        <v>22</v>
      </c>
    </row>
    <row r="33" spans="1:18" ht="16.5" thickBot="1">
      <c r="A33" s="26"/>
      <c r="B33" s="6"/>
      <c r="C33" s="26"/>
      <c r="D33" s="6"/>
      <c r="E33" s="6"/>
      <c r="F33" s="6"/>
      <c r="G33" s="24"/>
      <c r="H33" s="24"/>
      <c r="I33" s="23">
        <f t="shared" si="0"/>
        <v>0</v>
      </c>
      <c r="J33" s="23"/>
      <c r="K33" s="10">
        <f t="shared" si="1"/>
        <v>0</v>
      </c>
      <c r="L33" s="10"/>
      <c r="M33" s="21">
        <f t="shared" si="2"/>
        <v>0</v>
      </c>
      <c r="N33" s="22"/>
      <c r="R33" s="3" t="s">
        <v>33</v>
      </c>
    </row>
    <row r="34" spans="1:18" ht="16.5" thickBot="1">
      <c r="A34" s="15" t="s">
        <v>52</v>
      </c>
      <c r="B34" s="16"/>
      <c r="C34" s="16"/>
      <c r="D34" s="16"/>
      <c r="E34" s="16"/>
      <c r="F34" s="16"/>
      <c r="G34" s="16"/>
      <c r="H34" s="16"/>
      <c r="I34" s="13">
        <f>SUM(I6:J33)</f>
        <v>0</v>
      </c>
      <c r="J34" s="14"/>
      <c r="K34" s="11">
        <f>SUM(M6:N33)</f>
        <v>0</v>
      </c>
      <c r="L34" s="11"/>
      <c r="M34" s="11"/>
      <c r="N34" s="12"/>
      <c r="R34" s="3" t="s">
        <v>11</v>
      </c>
    </row>
    <row r="35" spans="1:18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R35" s="3" t="s">
        <v>9</v>
      </c>
    </row>
    <row r="36" spans="1:18">
      <c r="R36" s="3" t="s">
        <v>8</v>
      </c>
    </row>
    <row r="37" spans="1:18">
      <c r="R37" s="3" t="s">
        <v>12</v>
      </c>
    </row>
    <row r="38" spans="1:18">
      <c r="R38" s="3" t="s">
        <v>14</v>
      </c>
    </row>
    <row r="39" spans="1:18">
      <c r="R39" s="3" t="s">
        <v>15</v>
      </c>
    </row>
    <row r="40" spans="1:18">
      <c r="R40" s="3" t="s">
        <v>13</v>
      </c>
    </row>
    <row r="41" spans="1:18">
      <c r="R41" s="3" t="s">
        <v>10</v>
      </c>
    </row>
    <row r="42" spans="1:18">
      <c r="R42" s="3" t="s">
        <v>43</v>
      </c>
    </row>
    <row r="43" spans="1:18">
      <c r="R43" s="3" t="s">
        <v>0</v>
      </c>
    </row>
    <row r="44" spans="1:18">
      <c r="R44" s="3" t="s">
        <v>42</v>
      </c>
    </row>
    <row r="45" spans="1:18">
      <c r="R45" s="3" t="s">
        <v>26</v>
      </c>
    </row>
    <row r="46" spans="1:18">
      <c r="R46" s="3" t="s">
        <v>112</v>
      </c>
    </row>
  </sheetData>
  <sheetProtection password="8F5E" sheet="1" scenarios="1"/>
  <autoFilter ref="R1:U45"/>
  <dataConsolidate/>
  <mergeCells count="220">
    <mergeCell ref="H3:I3"/>
    <mergeCell ref="J1:M1"/>
    <mergeCell ref="J2:M2"/>
    <mergeCell ref="J3:M3"/>
    <mergeCell ref="A5:B5"/>
    <mergeCell ref="C5:D5"/>
    <mergeCell ref="G5:H5"/>
    <mergeCell ref="I5:J5"/>
    <mergeCell ref="K5:L5"/>
    <mergeCell ref="M5:N5"/>
    <mergeCell ref="A1:B1"/>
    <mergeCell ref="A2:B2"/>
    <mergeCell ref="C1:D1"/>
    <mergeCell ref="C2:D2"/>
    <mergeCell ref="H1:I1"/>
    <mergeCell ref="H2:I2"/>
    <mergeCell ref="A3:D3"/>
    <mergeCell ref="A7:B7"/>
    <mergeCell ref="A8:B8"/>
    <mergeCell ref="A9:B9"/>
    <mergeCell ref="A10:B10"/>
    <mergeCell ref="A11:B11"/>
    <mergeCell ref="A12:B12"/>
    <mergeCell ref="M6:N6"/>
    <mergeCell ref="K6:L6"/>
    <mergeCell ref="I6:J6"/>
    <mergeCell ref="G6:H6"/>
    <mergeCell ref="C6:D6"/>
    <mergeCell ref="A6:B6"/>
    <mergeCell ref="K7:L7"/>
    <mergeCell ref="K8:L8"/>
    <mergeCell ref="K9:L9"/>
    <mergeCell ref="K10:L10"/>
    <mergeCell ref="K11:L11"/>
    <mergeCell ref="K12:L12"/>
    <mergeCell ref="E11:F11"/>
    <mergeCell ref="E12:F12"/>
    <mergeCell ref="M7:N7"/>
    <mergeCell ref="M8:N8"/>
    <mergeCell ref="M9:N9"/>
    <mergeCell ref="A32:B32"/>
    <mergeCell ref="A33:B33"/>
    <mergeCell ref="C7:D7"/>
    <mergeCell ref="C8:D8"/>
    <mergeCell ref="C9:D9"/>
    <mergeCell ref="C10:D10"/>
    <mergeCell ref="C11:D11"/>
    <mergeCell ref="C12:D12"/>
    <mergeCell ref="C13:D13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C24:D24"/>
    <mergeCell ref="C25:D25"/>
    <mergeCell ref="C14:D14"/>
    <mergeCell ref="C15:D15"/>
    <mergeCell ref="C16:D16"/>
    <mergeCell ref="C17:D17"/>
    <mergeCell ref="C18:D18"/>
    <mergeCell ref="C19:D19"/>
    <mergeCell ref="A31:B31"/>
    <mergeCell ref="A16:B16"/>
    <mergeCell ref="A17:B17"/>
    <mergeCell ref="A18:B18"/>
    <mergeCell ref="G17:H17"/>
    <mergeCell ref="G18:H18"/>
    <mergeCell ref="G19:H19"/>
    <mergeCell ref="G20:H20"/>
    <mergeCell ref="C32:D32"/>
    <mergeCell ref="C33:D33"/>
    <mergeCell ref="G7:H7"/>
    <mergeCell ref="G8:H8"/>
    <mergeCell ref="G9:H9"/>
    <mergeCell ref="G10:H10"/>
    <mergeCell ref="G11:H11"/>
    <mergeCell ref="G12:H12"/>
    <mergeCell ref="G13:H13"/>
    <mergeCell ref="G14:H14"/>
    <mergeCell ref="C26:D26"/>
    <mergeCell ref="C27:D27"/>
    <mergeCell ref="C28:D28"/>
    <mergeCell ref="C29:D29"/>
    <mergeCell ref="C30:D30"/>
    <mergeCell ref="C31:D31"/>
    <mergeCell ref="C20:D20"/>
    <mergeCell ref="C21:D21"/>
    <mergeCell ref="C22:D22"/>
    <mergeCell ref="C23:D23"/>
    <mergeCell ref="G33:H33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G27:H27"/>
    <mergeCell ref="G28:H28"/>
    <mergeCell ref="G29:H29"/>
    <mergeCell ref="G30:H30"/>
    <mergeCell ref="G31:H31"/>
    <mergeCell ref="G32:H32"/>
    <mergeCell ref="G21:H21"/>
    <mergeCell ref="G22:H22"/>
    <mergeCell ref="G23:H23"/>
    <mergeCell ref="G24:H24"/>
    <mergeCell ref="G25:H25"/>
    <mergeCell ref="G26:H26"/>
    <mergeCell ref="G15:H15"/>
    <mergeCell ref="G16:H16"/>
    <mergeCell ref="I31:J31"/>
    <mergeCell ref="I32:J32"/>
    <mergeCell ref="I33:J33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K16:L16"/>
    <mergeCell ref="K17:L17"/>
    <mergeCell ref="K18:L18"/>
    <mergeCell ref="I16:J16"/>
    <mergeCell ref="I17:J17"/>
    <mergeCell ref="I18:J18"/>
    <mergeCell ref="I19:J19"/>
    <mergeCell ref="I20:J20"/>
    <mergeCell ref="I21:J21"/>
    <mergeCell ref="K19:L19"/>
    <mergeCell ref="K20:L20"/>
    <mergeCell ref="K21:L21"/>
    <mergeCell ref="E13:F13"/>
    <mergeCell ref="M26:N26"/>
    <mergeCell ref="M27:N27"/>
    <mergeCell ref="M28:N28"/>
    <mergeCell ref="M29:N29"/>
    <mergeCell ref="M30:N30"/>
    <mergeCell ref="M20:N20"/>
    <mergeCell ref="M21:N21"/>
    <mergeCell ref="M22:N22"/>
    <mergeCell ref="M23:N23"/>
    <mergeCell ref="M24:N24"/>
    <mergeCell ref="M25:N25"/>
    <mergeCell ref="M14:N14"/>
    <mergeCell ref="M15:N15"/>
    <mergeCell ref="M16:N16"/>
    <mergeCell ref="M17:N17"/>
    <mergeCell ref="M18:N18"/>
    <mergeCell ref="M19:N19"/>
    <mergeCell ref="K22:L22"/>
    <mergeCell ref="K23:L23"/>
    <mergeCell ref="K24:L24"/>
    <mergeCell ref="K13:L13"/>
    <mergeCell ref="K14:L14"/>
    <mergeCell ref="K15:L15"/>
    <mergeCell ref="K34:N34"/>
    <mergeCell ref="I34:J34"/>
    <mergeCell ref="A34:H34"/>
    <mergeCell ref="A4:N4"/>
    <mergeCell ref="E5:F5"/>
    <mergeCell ref="E6:F6"/>
    <mergeCell ref="E7:F7"/>
    <mergeCell ref="E8:F8"/>
    <mergeCell ref="E9:F9"/>
    <mergeCell ref="E10:F10"/>
    <mergeCell ref="M32:N32"/>
    <mergeCell ref="M33:N33"/>
    <mergeCell ref="M31:N31"/>
    <mergeCell ref="K31:L31"/>
    <mergeCell ref="K32:L32"/>
    <mergeCell ref="K33:L33"/>
    <mergeCell ref="M10:N10"/>
    <mergeCell ref="M11:N11"/>
    <mergeCell ref="M12:N12"/>
    <mergeCell ref="M13:N13"/>
    <mergeCell ref="K25:L25"/>
    <mergeCell ref="K26:L26"/>
    <mergeCell ref="K27:L27"/>
    <mergeCell ref="K28:L28"/>
    <mergeCell ref="E32:F32"/>
    <mergeCell ref="E33:F33"/>
    <mergeCell ref="E1:G3"/>
    <mergeCell ref="N1:N3"/>
    <mergeCell ref="E26:F26"/>
    <mergeCell ref="E27:F27"/>
    <mergeCell ref="E28:F28"/>
    <mergeCell ref="E29:F29"/>
    <mergeCell ref="E30:F30"/>
    <mergeCell ref="E31:F31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E19:F19"/>
    <mergeCell ref="K29:L29"/>
    <mergeCell ref="K30:L30"/>
  </mergeCells>
  <dataValidations count="5">
    <dataValidation type="list" showInputMessage="1" showErrorMessage="1" errorTitle="Neplatný údaj!" error="Vyberte zo zoznamu typ frézovanie!" promptTitle="Typ frézovanie" prompt="Vyberte z nasledujúcich:" sqref="J2:M2">
      <formula1>$S$2:$S$13</formula1>
    </dataValidation>
    <dataValidation type="whole" operator="greaterThan" allowBlank="1" showErrorMessage="1" errorTitle="Zadajte celé číslo!" error="min: 0" sqref="G6:H33">
      <formula1>0</formula1>
    </dataValidation>
    <dataValidation type="list" showInputMessage="1" showErrorMessage="1" errorTitle="Neplatný údaj!" error="Vyberte farbu zo zoznamu!" promptTitle="Farba fólie" prompt="Zadajte farbu fólie z nasledujúcich:" sqref="J3:M3">
      <formula1>$R$2:$R$46</formula1>
    </dataValidation>
    <dataValidation type="list" allowBlank="1" showInputMessage="1" showErrorMessage="1" errorTitle="Neplatný údaj!" error="Vyberte zo zoznamu typ dielcov!" promptTitle="Typ dielcov" prompt="Vyberte z nasledujúcich:" sqref="A6:B33">
      <formula1>$U$2:$U$14</formula1>
    </dataValidation>
    <dataValidation type="whole" allowBlank="1" showErrorMessage="1" errorTitle="Zadajte celé číslo!" error="min: 60 - max: 2500_x000a_Podľa technické detaily!" sqref="C6:F33">
      <formula1>60</formula1>
      <formula2>2500</formula2>
    </dataValidation>
  </dataValidations>
  <pageMargins left="0.28999999999999998" right="0.16" top="0.56999999999999995" bottom="0.28000000000000003" header="0.15" footer="0.2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"/>
  <sheetViews>
    <sheetView zoomScaleNormal="100" workbookViewId="0">
      <selection activeCell="C1" sqref="C1:D1"/>
    </sheetView>
  </sheetViews>
  <sheetFormatPr defaultRowHeight="15"/>
  <cols>
    <col min="1" max="1" width="9.140625" style="1"/>
    <col min="2" max="2" width="31" style="1" customWidth="1"/>
    <col min="3" max="17" width="9.140625" style="1"/>
    <col min="18" max="18" width="26" style="1" hidden="1" customWidth="1"/>
    <col min="19" max="19" width="34.28515625" style="1" hidden="1" customWidth="1"/>
    <col min="20" max="21" width="9.140625" style="1" hidden="1" customWidth="1"/>
  </cols>
  <sheetData>
    <row r="1" spans="1:21" ht="15.75">
      <c r="A1" s="39" t="s">
        <v>44</v>
      </c>
      <c r="B1" s="40"/>
      <c r="C1" s="41"/>
      <c r="D1" s="42"/>
      <c r="E1" s="48"/>
      <c r="F1" s="48"/>
      <c r="G1" s="49"/>
      <c r="H1" s="39" t="s">
        <v>46</v>
      </c>
      <c r="I1" s="40"/>
      <c r="J1" s="30"/>
      <c r="K1" s="30"/>
      <c r="L1" s="30"/>
      <c r="M1" s="31"/>
      <c r="R1" s="3" t="s">
        <v>49</v>
      </c>
      <c r="S1" s="3" t="s">
        <v>81</v>
      </c>
      <c r="T1" s="3" t="s">
        <v>82</v>
      </c>
      <c r="U1" s="3" t="s">
        <v>83</v>
      </c>
    </row>
    <row r="2" spans="1:21" ht="16.5" thickBot="1">
      <c r="A2" s="28" t="s">
        <v>45</v>
      </c>
      <c r="B2" s="29"/>
      <c r="C2" s="50">
        <f ca="1">TODAY()</f>
        <v>44609</v>
      </c>
      <c r="D2" s="51"/>
      <c r="E2" s="48"/>
      <c r="F2" s="48"/>
      <c r="G2" s="49"/>
      <c r="H2" s="52" t="s">
        <v>48</v>
      </c>
      <c r="I2" s="53"/>
      <c r="J2" s="54"/>
      <c r="K2" s="54"/>
      <c r="L2" s="54"/>
      <c r="M2" s="55"/>
      <c r="R2" s="3" t="s">
        <v>40</v>
      </c>
      <c r="S2" s="3" t="s">
        <v>84</v>
      </c>
      <c r="T2" s="3">
        <v>40</v>
      </c>
      <c r="U2" s="3">
        <v>2070</v>
      </c>
    </row>
    <row r="3" spans="1:21" ht="15.75">
      <c r="A3" s="47"/>
      <c r="B3" s="47"/>
      <c r="C3" s="47"/>
      <c r="D3" s="47"/>
      <c r="E3" s="48"/>
      <c r="F3" s="48"/>
      <c r="G3" s="48"/>
      <c r="H3" s="58"/>
      <c r="I3" s="58"/>
      <c r="J3" s="58"/>
      <c r="K3" s="58"/>
      <c r="L3" s="58"/>
      <c r="M3" s="58"/>
      <c r="R3" s="3" t="s">
        <v>34</v>
      </c>
      <c r="S3" s="3" t="s">
        <v>85</v>
      </c>
      <c r="T3" s="3">
        <v>45</v>
      </c>
      <c r="U3" s="3">
        <v>47</v>
      </c>
    </row>
    <row r="4" spans="1:21" ht="16.5" thickBot="1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R4" s="3" t="s">
        <v>37</v>
      </c>
      <c r="S4" s="3" t="s">
        <v>86</v>
      </c>
      <c r="T4" s="3">
        <v>50</v>
      </c>
      <c r="U4" s="3">
        <v>247</v>
      </c>
    </row>
    <row r="5" spans="1:21" ht="16.5" thickBot="1">
      <c r="A5" s="60" t="s">
        <v>87</v>
      </c>
      <c r="B5" s="61"/>
      <c r="C5" s="61" t="s">
        <v>88</v>
      </c>
      <c r="D5" s="61"/>
      <c r="E5" s="61" t="s">
        <v>89</v>
      </c>
      <c r="F5" s="61"/>
      <c r="G5" s="61" t="s">
        <v>50</v>
      </c>
      <c r="H5" s="61"/>
      <c r="I5" s="61" t="s">
        <v>90</v>
      </c>
      <c r="J5" s="61"/>
      <c r="K5" s="61" t="s">
        <v>55</v>
      </c>
      <c r="L5" s="62"/>
      <c r="M5" s="4"/>
      <c r="R5" s="3" t="s">
        <v>38</v>
      </c>
      <c r="S5" s="3" t="s">
        <v>91</v>
      </c>
      <c r="T5" s="3">
        <v>60</v>
      </c>
      <c r="U5" s="3">
        <v>297</v>
      </c>
    </row>
    <row r="6" spans="1:21" ht="16.5" thickTop="1">
      <c r="A6" s="56"/>
      <c r="B6" s="57"/>
      <c r="C6" s="6"/>
      <c r="D6" s="6"/>
      <c r="E6" s="6"/>
      <c r="F6" s="6"/>
      <c r="G6" s="6"/>
      <c r="H6" s="6"/>
      <c r="I6" s="10">
        <f>IF(AND(OR(A6=$S$2,A6=$S$3,A6=$S$4,A6=$S$5),$J$2&lt;&gt;$R$46),26.65,IF(AND(OR(A6=$S$6,A6=$S$7),$J$2&lt;&gt;$R$46),20.93,IF(AND(OR(A6=$S$8,A6=$S$9,A6=$S$10,A6=$S$11,A6=$S$12,A6=$S$13),$J$2&lt;&gt;$R$46),12.35,IF(AND(OR(A6=$S$14,A6=$S$15,A6=$S$16,A6=$S$17,A6=$S$18,A6=$S$19),$J$2&lt;&gt;$R$46),32.37,IF(AND(OR(A6=$S$2,A6=$S$3,A6=$S$4,A6=$S$5),$J$2=$R$46),20.8, IF(AND(OR(A6=$S$6,A6=$S$7),$J$2=$R$46),16.9, IF(AND(OR(A6=$S$8,A6=$S$9,A6=$S$10,A6=$S$11,A6=$S$12,A6=$S$13),$J$2=$R$46),11.44, IF(AND(OR(A6=$S$14,A6=$S$15,A6=$S$16,A6=$S$17,A6=$S$18,A6=$S$19),$J$2=$R$46),24.7,0))))))))</f>
        <v>0</v>
      </c>
      <c r="J6" s="10"/>
      <c r="K6" s="10">
        <f>G6*I6</f>
        <v>0</v>
      </c>
      <c r="L6" s="27"/>
      <c r="M6" s="4"/>
      <c r="R6" s="3" t="s">
        <v>18</v>
      </c>
      <c r="S6" s="3" t="s">
        <v>92</v>
      </c>
      <c r="T6" s="3">
        <v>358</v>
      </c>
      <c r="U6" s="3">
        <v>347</v>
      </c>
    </row>
    <row r="7" spans="1:21" ht="15.75">
      <c r="A7" s="56"/>
      <c r="B7" s="57"/>
      <c r="C7" s="6"/>
      <c r="D7" s="6"/>
      <c r="E7" s="6"/>
      <c r="F7" s="6"/>
      <c r="G7" s="25"/>
      <c r="H7" s="25"/>
      <c r="I7" s="10">
        <f t="shared" ref="I7:I33" si="0">IF(AND(OR(A7=$S$2,A7=$S$3,A7=$S$4,A7=$S$5),$J$2&lt;&gt;$R$46),26.65,IF(AND(OR(A7=$S$6,A7=$S$7),$J$2&lt;&gt;$R$46),20.93,IF(AND(OR(A7=$S$8,A7=$S$9,A7=$S$10,A7=$S$11,A7=$S$12,A7=$S$13),$J$2&lt;&gt;$R$46),12.35,IF(AND(OR(A7=$S$14,A7=$S$15,A7=$S$16,A7=$S$17,A7=$S$18,A7=$S$19),$J$2&lt;&gt;$R$46),32.37,IF(AND(OR(A7=$S$2,A7=$S$3,A7=$S$4,A7=$S$5),$J$2=$R$46),20.8, IF(AND(OR(A7=$S$6,A7=$S$7),$J$2=$R$46),16.9, IF(AND(OR(A7=$S$8,A7=$S$9,A7=$S$10,A7=$S$11,A7=$S$12,A7=$S$13),$J$2=$R$46),11.44, IF(AND(OR(A7=$S$14,A7=$S$15,A7=$S$16,A7=$S$17,A7=$S$18,A7=$S$19),$J$2=$R$46),24.7,0))))))))</f>
        <v>0</v>
      </c>
      <c r="J7" s="10"/>
      <c r="K7" s="19">
        <f t="shared" ref="K7:K33" si="1">G7*I7</f>
        <v>0</v>
      </c>
      <c r="L7" s="20"/>
      <c r="M7" s="4"/>
      <c r="R7" s="3" t="s">
        <v>7</v>
      </c>
      <c r="S7" s="3" t="s">
        <v>93</v>
      </c>
      <c r="T7" s="3">
        <v>590</v>
      </c>
      <c r="U7" s="3">
        <v>397</v>
      </c>
    </row>
    <row r="8" spans="1:21" ht="15.75">
      <c r="A8" s="56"/>
      <c r="B8" s="57"/>
      <c r="C8" s="6"/>
      <c r="D8" s="6"/>
      <c r="E8" s="6"/>
      <c r="F8" s="6"/>
      <c r="G8" s="25"/>
      <c r="H8" s="25"/>
      <c r="I8" s="10">
        <f t="shared" si="0"/>
        <v>0</v>
      </c>
      <c r="J8" s="10"/>
      <c r="K8" s="19">
        <f t="shared" si="1"/>
        <v>0</v>
      </c>
      <c r="L8" s="20"/>
      <c r="M8" s="4"/>
      <c r="R8" s="3" t="s">
        <v>5</v>
      </c>
      <c r="S8" s="3" t="s">
        <v>94</v>
      </c>
      <c r="T8" s="3">
        <v>718</v>
      </c>
      <c r="U8" s="3"/>
    </row>
    <row r="9" spans="1:21" ht="15.75">
      <c r="A9" s="56"/>
      <c r="B9" s="57"/>
      <c r="C9" s="6"/>
      <c r="D9" s="6"/>
      <c r="E9" s="6"/>
      <c r="F9" s="6"/>
      <c r="G9" s="25"/>
      <c r="H9" s="25"/>
      <c r="I9" s="10">
        <f t="shared" si="0"/>
        <v>0</v>
      </c>
      <c r="J9" s="10"/>
      <c r="K9" s="19">
        <f t="shared" si="1"/>
        <v>0</v>
      </c>
      <c r="L9" s="20"/>
      <c r="M9" s="4"/>
      <c r="R9" s="3" t="s">
        <v>28</v>
      </c>
      <c r="S9" s="3" t="s">
        <v>95</v>
      </c>
      <c r="T9" s="3">
        <v>896</v>
      </c>
      <c r="U9" s="3"/>
    </row>
    <row r="10" spans="1:21" ht="15.75">
      <c r="A10" s="56"/>
      <c r="B10" s="57"/>
      <c r="C10" s="6"/>
      <c r="D10" s="6"/>
      <c r="E10" s="6"/>
      <c r="F10" s="6"/>
      <c r="G10" s="25"/>
      <c r="H10" s="25"/>
      <c r="I10" s="10">
        <f t="shared" si="0"/>
        <v>0</v>
      </c>
      <c r="J10" s="10"/>
      <c r="K10" s="19">
        <f t="shared" si="1"/>
        <v>0</v>
      </c>
      <c r="L10" s="20"/>
      <c r="M10" s="4"/>
      <c r="R10" s="3" t="s">
        <v>35</v>
      </c>
      <c r="S10" s="3" t="s">
        <v>96</v>
      </c>
      <c r="T10" s="3">
        <v>1296</v>
      </c>
      <c r="U10" s="3"/>
    </row>
    <row r="11" spans="1:21" ht="15.75">
      <c r="A11" s="56"/>
      <c r="B11" s="57"/>
      <c r="C11" s="6"/>
      <c r="D11" s="6"/>
      <c r="E11" s="6"/>
      <c r="F11" s="6"/>
      <c r="G11" s="25"/>
      <c r="H11" s="25"/>
      <c r="I11" s="10">
        <f t="shared" si="0"/>
        <v>0</v>
      </c>
      <c r="J11" s="10"/>
      <c r="K11" s="19">
        <f t="shared" si="1"/>
        <v>0</v>
      </c>
      <c r="L11" s="20"/>
      <c r="M11" s="4"/>
      <c r="R11" s="3" t="s">
        <v>6</v>
      </c>
      <c r="S11" s="3" t="s">
        <v>97</v>
      </c>
      <c r="T11" s="3">
        <v>75</v>
      </c>
      <c r="U11" s="3"/>
    </row>
    <row r="12" spans="1:21" ht="15.75">
      <c r="A12" s="56"/>
      <c r="B12" s="57"/>
      <c r="C12" s="6"/>
      <c r="D12" s="6"/>
      <c r="E12" s="6"/>
      <c r="F12" s="6"/>
      <c r="G12" s="25"/>
      <c r="H12" s="25"/>
      <c r="I12" s="10">
        <f t="shared" si="0"/>
        <v>0</v>
      </c>
      <c r="J12" s="10"/>
      <c r="K12" s="19">
        <f t="shared" si="1"/>
        <v>0</v>
      </c>
      <c r="L12" s="20"/>
      <c r="M12" s="4"/>
      <c r="R12" s="3" t="s">
        <v>30</v>
      </c>
      <c r="S12" s="3" t="s">
        <v>98</v>
      </c>
    </row>
    <row r="13" spans="1:21" ht="15.75">
      <c r="A13" s="56"/>
      <c r="B13" s="57"/>
      <c r="C13" s="6"/>
      <c r="D13" s="6"/>
      <c r="E13" s="6"/>
      <c r="F13" s="6"/>
      <c r="G13" s="25"/>
      <c r="H13" s="25"/>
      <c r="I13" s="10">
        <f t="shared" si="0"/>
        <v>0</v>
      </c>
      <c r="J13" s="10"/>
      <c r="K13" s="19">
        <f t="shared" si="1"/>
        <v>0</v>
      </c>
      <c r="L13" s="20"/>
      <c r="M13" s="4"/>
      <c r="R13" s="3" t="s">
        <v>31</v>
      </c>
      <c r="S13" s="3" t="s">
        <v>99</v>
      </c>
    </row>
    <row r="14" spans="1:21" ht="15.75">
      <c r="A14" s="56"/>
      <c r="B14" s="57"/>
      <c r="C14" s="6"/>
      <c r="D14" s="6"/>
      <c r="E14" s="6"/>
      <c r="F14" s="6"/>
      <c r="G14" s="25"/>
      <c r="H14" s="25"/>
      <c r="I14" s="10">
        <f t="shared" si="0"/>
        <v>0</v>
      </c>
      <c r="J14" s="10"/>
      <c r="K14" s="19">
        <f t="shared" si="1"/>
        <v>0</v>
      </c>
      <c r="L14" s="20"/>
      <c r="M14" s="4"/>
      <c r="R14" s="3" t="s">
        <v>29</v>
      </c>
      <c r="S14" s="3" t="s">
        <v>100</v>
      </c>
    </row>
    <row r="15" spans="1:21" ht="15.75">
      <c r="A15" s="56"/>
      <c r="B15" s="57"/>
      <c r="C15" s="6"/>
      <c r="D15" s="6"/>
      <c r="E15" s="6"/>
      <c r="F15" s="6"/>
      <c r="G15" s="25"/>
      <c r="H15" s="25"/>
      <c r="I15" s="10">
        <f t="shared" si="0"/>
        <v>0</v>
      </c>
      <c r="J15" s="10"/>
      <c r="K15" s="19">
        <f t="shared" si="1"/>
        <v>0</v>
      </c>
      <c r="L15" s="20"/>
      <c r="M15" s="4"/>
      <c r="R15" s="3" t="s">
        <v>17</v>
      </c>
      <c r="S15" s="3" t="s">
        <v>101</v>
      </c>
    </row>
    <row r="16" spans="1:21" ht="15.75">
      <c r="A16" s="56"/>
      <c r="B16" s="57"/>
      <c r="C16" s="6"/>
      <c r="D16" s="6"/>
      <c r="E16" s="6"/>
      <c r="F16" s="6"/>
      <c r="G16" s="25"/>
      <c r="H16" s="25"/>
      <c r="I16" s="10">
        <f t="shared" si="0"/>
        <v>0</v>
      </c>
      <c r="J16" s="10"/>
      <c r="K16" s="19">
        <f t="shared" si="1"/>
        <v>0</v>
      </c>
      <c r="L16" s="20"/>
      <c r="M16" s="4"/>
      <c r="R16" s="3" t="s">
        <v>24</v>
      </c>
      <c r="S16" s="3" t="s">
        <v>102</v>
      </c>
    </row>
    <row r="17" spans="1:19" ht="15.75">
      <c r="A17" s="56"/>
      <c r="B17" s="57"/>
      <c r="C17" s="6"/>
      <c r="D17" s="6"/>
      <c r="E17" s="6"/>
      <c r="F17" s="6"/>
      <c r="G17" s="25"/>
      <c r="H17" s="25"/>
      <c r="I17" s="10">
        <f t="shared" si="0"/>
        <v>0</v>
      </c>
      <c r="J17" s="10"/>
      <c r="K17" s="19">
        <f t="shared" si="1"/>
        <v>0</v>
      </c>
      <c r="L17" s="20"/>
      <c r="M17" s="4"/>
      <c r="R17" s="3" t="s">
        <v>4</v>
      </c>
      <c r="S17" s="3" t="s">
        <v>103</v>
      </c>
    </row>
    <row r="18" spans="1:19" ht="15.75">
      <c r="A18" s="56"/>
      <c r="B18" s="57"/>
      <c r="C18" s="6"/>
      <c r="D18" s="6"/>
      <c r="E18" s="6"/>
      <c r="F18" s="6"/>
      <c r="G18" s="25"/>
      <c r="H18" s="25"/>
      <c r="I18" s="10">
        <f t="shared" si="0"/>
        <v>0</v>
      </c>
      <c r="J18" s="10"/>
      <c r="K18" s="19">
        <f t="shared" si="1"/>
        <v>0</v>
      </c>
      <c r="L18" s="20"/>
      <c r="M18" s="4"/>
      <c r="R18" s="3" t="s">
        <v>41</v>
      </c>
      <c r="S18" s="3" t="s">
        <v>104</v>
      </c>
    </row>
    <row r="19" spans="1:19" ht="15.75">
      <c r="A19" s="56"/>
      <c r="B19" s="57"/>
      <c r="C19" s="6"/>
      <c r="D19" s="6"/>
      <c r="E19" s="6"/>
      <c r="F19" s="6"/>
      <c r="G19" s="25"/>
      <c r="H19" s="25"/>
      <c r="I19" s="10">
        <f t="shared" si="0"/>
        <v>0</v>
      </c>
      <c r="J19" s="10"/>
      <c r="K19" s="19">
        <f t="shared" si="1"/>
        <v>0</v>
      </c>
      <c r="L19" s="20"/>
      <c r="M19" s="4"/>
      <c r="R19" s="3" t="s">
        <v>19</v>
      </c>
      <c r="S19" s="3" t="s">
        <v>105</v>
      </c>
    </row>
    <row r="20" spans="1:19" ht="15.75">
      <c r="A20" s="56"/>
      <c r="B20" s="57"/>
      <c r="C20" s="6"/>
      <c r="D20" s="6"/>
      <c r="E20" s="6"/>
      <c r="F20" s="6"/>
      <c r="G20" s="25"/>
      <c r="H20" s="25"/>
      <c r="I20" s="10">
        <f t="shared" si="0"/>
        <v>0</v>
      </c>
      <c r="J20" s="10"/>
      <c r="K20" s="19">
        <f t="shared" si="1"/>
        <v>0</v>
      </c>
      <c r="L20" s="20"/>
      <c r="M20" s="4"/>
      <c r="R20" s="3" t="s">
        <v>23</v>
      </c>
    </row>
    <row r="21" spans="1:19" ht="15.75">
      <c r="A21" s="56"/>
      <c r="B21" s="57"/>
      <c r="C21" s="6"/>
      <c r="D21" s="6"/>
      <c r="E21" s="6"/>
      <c r="F21" s="6"/>
      <c r="G21" s="25"/>
      <c r="H21" s="25"/>
      <c r="I21" s="10">
        <f t="shared" si="0"/>
        <v>0</v>
      </c>
      <c r="J21" s="10"/>
      <c r="K21" s="19">
        <f t="shared" si="1"/>
        <v>0</v>
      </c>
      <c r="L21" s="20"/>
      <c r="M21" s="4"/>
      <c r="R21" s="3" t="s">
        <v>39</v>
      </c>
    </row>
    <row r="22" spans="1:19" ht="15.75">
      <c r="A22" s="56"/>
      <c r="B22" s="57"/>
      <c r="C22" s="6"/>
      <c r="D22" s="6"/>
      <c r="E22" s="6"/>
      <c r="F22" s="6"/>
      <c r="G22" s="25"/>
      <c r="H22" s="25"/>
      <c r="I22" s="10">
        <f t="shared" si="0"/>
        <v>0</v>
      </c>
      <c r="J22" s="10"/>
      <c r="K22" s="19">
        <f t="shared" si="1"/>
        <v>0</v>
      </c>
      <c r="L22" s="20"/>
      <c r="M22" s="4"/>
      <c r="R22" s="3" t="s">
        <v>27</v>
      </c>
    </row>
    <row r="23" spans="1:19" ht="15.75">
      <c r="A23" s="56"/>
      <c r="B23" s="57"/>
      <c r="C23" s="6"/>
      <c r="D23" s="6"/>
      <c r="E23" s="6"/>
      <c r="F23" s="6"/>
      <c r="G23" s="25"/>
      <c r="H23" s="25"/>
      <c r="I23" s="10">
        <f t="shared" si="0"/>
        <v>0</v>
      </c>
      <c r="J23" s="10"/>
      <c r="K23" s="19">
        <f t="shared" si="1"/>
        <v>0</v>
      </c>
      <c r="L23" s="20"/>
      <c r="M23" s="4"/>
      <c r="R23" s="3" t="s">
        <v>2</v>
      </c>
    </row>
    <row r="24" spans="1:19" ht="15.75">
      <c r="A24" s="56"/>
      <c r="B24" s="57"/>
      <c r="C24" s="6"/>
      <c r="D24" s="6"/>
      <c r="E24" s="6"/>
      <c r="F24" s="6"/>
      <c r="G24" s="25"/>
      <c r="H24" s="25"/>
      <c r="I24" s="10">
        <f t="shared" si="0"/>
        <v>0</v>
      </c>
      <c r="J24" s="10"/>
      <c r="K24" s="19">
        <f t="shared" si="1"/>
        <v>0</v>
      </c>
      <c r="L24" s="20"/>
      <c r="M24" s="4"/>
      <c r="R24" s="3" t="s">
        <v>1</v>
      </c>
    </row>
    <row r="25" spans="1:19" ht="15.75">
      <c r="A25" s="56"/>
      <c r="B25" s="57"/>
      <c r="C25" s="6"/>
      <c r="D25" s="6"/>
      <c r="E25" s="6"/>
      <c r="F25" s="6"/>
      <c r="G25" s="25"/>
      <c r="H25" s="25"/>
      <c r="I25" s="10">
        <f t="shared" si="0"/>
        <v>0</v>
      </c>
      <c r="J25" s="10"/>
      <c r="K25" s="19">
        <f t="shared" si="1"/>
        <v>0</v>
      </c>
      <c r="L25" s="20"/>
      <c r="M25" s="4"/>
      <c r="R25" s="3" t="s">
        <v>16</v>
      </c>
    </row>
    <row r="26" spans="1:19" ht="15.75">
      <c r="A26" s="56"/>
      <c r="B26" s="57"/>
      <c r="C26" s="6"/>
      <c r="D26" s="6"/>
      <c r="E26" s="6"/>
      <c r="F26" s="6"/>
      <c r="G26" s="25"/>
      <c r="H26" s="25"/>
      <c r="I26" s="10">
        <f t="shared" si="0"/>
        <v>0</v>
      </c>
      <c r="J26" s="10"/>
      <c r="K26" s="19">
        <f t="shared" si="1"/>
        <v>0</v>
      </c>
      <c r="L26" s="20"/>
      <c r="M26" s="4"/>
      <c r="R26" s="3" t="s">
        <v>32</v>
      </c>
    </row>
    <row r="27" spans="1:19" ht="15.75">
      <c r="A27" s="56"/>
      <c r="B27" s="57"/>
      <c r="C27" s="6"/>
      <c r="D27" s="6"/>
      <c r="E27" s="6"/>
      <c r="F27" s="6"/>
      <c r="G27" s="25"/>
      <c r="H27" s="25"/>
      <c r="I27" s="10">
        <f t="shared" si="0"/>
        <v>0</v>
      </c>
      <c r="J27" s="10"/>
      <c r="K27" s="19">
        <f t="shared" si="1"/>
        <v>0</v>
      </c>
      <c r="L27" s="20"/>
      <c r="M27" s="4"/>
      <c r="R27" s="3" t="s">
        <v>3</v>
      </c>
    </row>
    <row r="28" spans="1:19" ht="15.75">
      <c r="A28" s="56"/>
      <c r="B28" s="57"/>
      <c r="C28" s="6"/>
      <c r="D28" s="6"/>
      <c r="E28" s="6"/>
      <c r="F28" s="6"/>
      <c r="G28" s="25"/>
      <c r="H28" s="25"/>
      <c r="I28" s="10">
        <f t="shared" si="0"/>
        <v>0</v>
      </c>
      <c r="J28" s="10"/>
      <c r="K28" s="19">
        <f t="shared" si="1"/>
        <v>0</v>
      </c>
      <c r="L28" s="20"/>
      <c r="M28" s="4"/>
      <c r="R28" s="3" t="s">
        <v>36</v>
      </c>
    </row>
    <row r="29" spans="1:19" ht="15.75">
      <c r="A29" s="56"/>
      <c r="B29" s="57"/>
      <c r="C29" s="6"/>
      <c r="D29" s="6"/>
      <c r="E29" s="6"/>
      <c r="F29" s="6"/>
      <c r="G29" s="25"/>
      <c r="H29" s="25"/>
      <c r="I29" s="10">
        <f t="shared" si="0"/>
        <v>0</v>
      </c>
      <c r="J29" s="10"/>
      <c r="K29" s="19">
        <f t="shared" si="1"/>
        <v>0</v>
      </c>
      <c r="L29" s="20"/>
      <c r="M29" s="4"/>
      <c r="R29" s="3" t="s">
        <v>25</v>
      </c>
    </row>
    <row r="30" spans="1:19" ht="15.75">
      <c r="A30" s="56"/>
      <c r="B30" s="57"/>
      <c r="C30" s="6"/>
      <c r="D30" s="6"/>
      <c r="E30" s="6"/>
      <c r="F30" s="6"/>
      <c r="G30" s="25"/>
      <c r="H30" s="25"/>
      <c r="I30" s="10">
        <f t="shared" si="0"/>
        <v>0</v>
      </c>
      <c r="J30" s="10"/>
      <c r="K30" s="19">
        <f t="shared" si="1"/>
        <v>0</v>
      </c>
      <c r="L30" s="20"/>
      <c r="M30" s="4"/>
      <c r="R30" s="3" t="s">
        <v>20</v>
      </c>
    </row>
    <row r="31" spans="1:19" ht="15.75">
      <c r="A31" s="56"/>
      <c r="B31" s="57"/>
      <c r="C31" s="6"/>
      <c r="D31" s="6"/>
      <c r="E31" s="6"/>
      <c r="F31" s="6"/>
      <c r="G31" s="25"/>
      <c r="H31" s="25"/>
      <c r="I31" s="10">
        <f t="shared" si="0"/>
        <v>0</v>
      </c>
      <c r="J31" s="10"/>
      <c r="K31" s="19">
        <f t="shared" si="1"/>
        <v>0</v>
      </c>
      <c r="L31" s="20"/>
      <c r="M31" s="4"/>
      <c r="R31" s="3" t="s">
        <v>21</v>
      </c>
    </row>
    <row r="32" spans="1:19" ht="15.75">
      <c r="A32" s="56"/>
      <c r="B32" s="57"/>
      <c r="C32" s="6"/>
      <c r="D32" s="6"/>
      <c r="E32" s="6"/>
      <c r="F32" s="6"/>
      <c r="G32" s="25"/>
      <c r="H32" s="25"/>
      <c r="I32" s="10">
        <f t="shared" si="0"/>
        <v>0</v>
      </c>
      <c r="J32" s="10"/>
      <c r="K32" s="19">
        <f t="shared" si="1"/>
        <v>0</v>
      </c>
      <c r="L32" s="20"/>
      <c r="M32" s="4"/>
      <c r="R32" s="3" t="s">
        <v>22</v>
      </c>
    </row>
    <row r="33" spans="1:18" ht="15.75">
      <c r="A33" s="56"/>
      <c r="B33" s="57"/>
      <c r="C33" s="6"/>
      <c r="D33" s="6"/>
      <c r="E33" s="6"/>
      <c r="F33" s="6"/>
      <c r="G33" s="25"/>
      <c r="H33" s="25"/>
      <c r="I33" s="10">
        <f t="shared" si="0"/>
        <v>0</v>
      </c>
      <c r="J33" s="10"/>
      <c r="K33" s="19">
        <f t="shared" si="1"/>
        <v>0</v>
      </c>
      <c r="L33" s="20"/>
      <c r="M33" s="4"/>
      <c r="R33" s="3" t="s">
        <v>33</v>
      </c>
    </row>
    <row r="34" spans="1:18" ht="16.5" thickBot="1">
      <c r="A34" s="63" t="s">
        <v>52</v>
      </c>
      <c r="B34" s="64"/>
      <c r="C34" s="64"/>
      <c r="D34" s="64"/>
      <c r="E34" s="64"/>
      <c r="F34" s="64"/>
      <c r="G34" s="65">
        <f>SUM(G6:H33)</f>
        <v>0</v>
      </c>
      <c r="H34" s="65"/>
      <c r="I34" s="21">
        <f>SUM(K6:L33)</f>
        <v>0</v>
      </c>
      <c r="J34" s="21"/>
      <c r="K34" s="21"/>
      <c r="L34" s="22"/>
      <c r="M34" s="4"/>
      <c r="R34" s="3" t="s">
        <v>11</v>
      </c>
    </row>
    <row r="35" spans="1:18" ht="15.7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R35" s="3" t="s">
        <v>9</v>
      </c>
    </row>
    <row r="36" spans="1:18" ht="15.75">
      <c r="R36" s="3" t="s">
        <v>8</v>
      </c>
    </row>
    <row r="37" spans="1:18" ht="15.75">
      <c r="R37" s="3" t="s">
        <v>12</v>
      </c>
    </row>
    <row r="38" spans="1:18" ht="15.75">
      <c r="R38" s="3" t="s">
        <v>14</v>
      </c>
    </row>
    <row r="39" spans="1:18" ht="15.75">
      <c r="R39" s="3" t="s">
        <v>15</v>
      </c>
    </row>
    <row r="40" spans="1:18" ht="15.75">
      <c r="R40" s="3" t="s">
        <v>13</v>
      </c>
    </row>
    <row r="41" spans="1:18" ht="15.75">
      <c r="R41" s="3" t="s">
        <v>10</v>
      </c>
    </row>
    <row r="42" spans="1:18" ht="15.75">
      <c r="R42" s="3" t="s">
        <v>43</v>
      </c>
    </row>
    <row r="43" spans="1:18" ht="15.75">
      <c r="R43" s="3" t="s">
        <v>0</v>
      </c>
    </row>
    <row r="44" spans="1:18" ht="15.75">
      <c r="R44" s="3" t="s">
        <v>42</v>
      </c>
    </row>
    <row r="45" spans="1:18" ht="15.75">
      <c r="R45" s="3" t="s">
        <v>26</v>
      </c>
    </row>
    <row r="46" spans="1:18">
      <c r="R46" s="5" t="s">
        <v>112</v>
      </c>
    </row>
  </sheetData>
  <sheetProtection password="8F5E" sheet="1" scenarios="1"/>
  <mergeCells count="189">
    <mergeCell ref="A34:F34"/>
    <mergeCell ref="G34:H34"/>
    <mergeCell ref="I34:L34"/>
    <mergeCell ref="A33:B33"/>
    <mergeCell ref="C33:D33"/>
    <mergeCell ref="E33:F33"/>
    <mergeCell ref="G33:H33"/>
    <mergeCell ref="I33:J33"/>
    <mergeCell ref="K33:L33"/>
    <mergeCell ref="A32:B32"/>
    <mergeCell ref="C32:D32"/>
    <mergeCell ref="E32:F32"/>
    <mergeCell ref="G32:H32"/>
    <mergeCell ref="I32:J32"/>
    <mergeCell ref="K32:L32"/>
    <mergeCell ref="A31:B31"/>
    <mergeCell ref="C31:D31"/>
    <mergeCell ref="E31:F31"/>
    <mergeCell ref="G31:H31"/>
    <mergeCell ref="I31:J31"/>
    <mergeCell ref="K31:L31"/>
    <mergeCell ref="A30:B30"/>
    <mergeCell ref="C30:D30"/>
    <mergeCell ref="E30:F30"/>
    <mergeCell ref="G30:H30"/>
    <mergeCell ref="I30:J30"/>
    <mergeCell ref="K30:L30"/>
    <mergeCell ref="A29:B29"/>
    <mergeCell ref="C29:D29"/>
    <mergeCell ref="E29:F29"/>
    <mergeCell ref="G29:H29"/>
    <mergeCell ref="I29:J29"/>
    <mergeCell ref="K29:L29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A26:B26"/>
    <mergeCell ref="C26:D26"/>
    <mergeCell ref="E26:F26"/>
    <mergeCell ref="G26:H26"/>
    <mergeCell ref="I26:J26"/>
    <mergeCell ref="K26:L26"/>
    <mergeCell ref="A25:B25"/>
    <mergeCell ref="C25:D25"/>
    <mergeCell ref="E25:F25"/>
    <mergeCell ref="G25:H25"/>
    <mergeCell ref="I25:J25"/>
    <mergeCell ref="K25:L25"/>
    <mergeCell ref="A24:B24"/>
    <mergeCell ref="C24:D24"/>
    <mergeCell ref="E24:F24"/>
    <mergeCell ref="G24:H24"/>
    <mergeCell ref="I24:J24"/>
    <mergeCell ref="K24:L24"/>
    <mergeCell ref="A23:B23"/>
    <mergeCell ref="C23:D23"/>
    <mergeCell ref="E23:F23"/>
    <mergeCell ref="G23:H23"/>
    <mergeCell ref="I23:J23"/>
    <mergeCell ref="K23:L23"/>
    <mergeCell ref="A22:B22"/>
    <mergeCell ref="C22:D22"/>
    <mergeCell ref="E22:F22"/>
    <mergeCell ref="G22:H22"/>
    <mergeCell ref="I22:J22"/>
    <mergeCell ref="K22:L22"/>
    <mergeCell ref="A21:B21"/>
    <mergeCell ref="C21:D21"/>
    <mergeCell ref="E21:F21"/>
    <mergeCell ref="G21:H21"/>
    <mergeCell ref="I21:J21"/>
    <mergeCell ref="K21:L21"/>
    <mergeCell ref="A20:B20"/>
    <mergeCell ref="C20:D20"/>
    <mergeCell ref="E20:F20"/>
    <mergeCell ref="G20:H20"/>
    <mergeCell ref="I20:J20"/>
    <mergeCell ref="K20:L20"/>
    <mergeCell ref="A19:B19"/>
    <mergeCell ref="C19:D19"/>
    <mergeCell ref="E19:F19"/>
    <mergeCell ref="G19:H19"/>
    <mergeCell ref="I19:J19"/>
    <mergeCell ref="K19:L19"/>
    <mergeCell ref="A18:B18"/>
    <mergeCell ref="C18:D18"/>
    <mergeCell ref="E18:F18"/>
    <mergeCell ref="G18:H18"/>
    <mergeCell ref="I18:J18"/>
    <mergeCell ref="K18:L18"/>
    <mergeCell ref="A17:B17"/>
    <mergeCell ref="C17:D17"/>
    <mergeCell ref="E17:F17"/>
    <mergeCell ref="G17:H17"/>
    <mergeCell ref="I17:J17"/>
    <mergeCell ref="K17:L17"/>
    <mergeCell ref="A16:B16"/>
    <mergeCell ref="C16:D16"/>
    <mergeCell ref="E16:F16"/>
    <mergeCell ref="G16:H16"/>
    <mergeCell ref="I16:J16"/>
    <mergeCell ref="K16:L16"/>
    <mergeCell ref="A15:B15"/>
    <mergeCell ref="C15:D15"/>
    <mergeCell ref="E15:F15"/>
    <mergeCell ref="G15:H15"/>
    <mergeCell ref="I15:J15"/>
    <mergeCell ref="K15:L15"/>
    <mergeCell ref="A14:B14"/>
    <mergeCell ref="C14:D14"/>
    <mergeCell ref="E14:F14"/>
    <mergeCell ref="G14:H14"/>
    <mergeCell ref="I14:J14"/>
    <mergeCell ref="K14:L14"/>
    <mergeCell ref="A13:B13"/>
    <mergeCell ref="C13:D13"/>
    <mergeCell ref="E13:F13"/>
    <mergeCell ref="G13:H13"/>
    <mergeCell ref="I13:J13"/>
    <mergeCell ref="K13:L13"/>
    <mergeCell ref="A12:B12"/>
    <mergeCell ref="C12:D12"/>
    <mergeCell ref="E12:F12"/>
    <mergeCell ref="G12:H12"/>
    <mergeCell ref="I12:J12"/>
    <mergeCell ref="K12:L12"/>
    <mergeCell ref="A11:B11"/>
    <mergeCell ref="C11:D11"/>
    <mergeCell ref="E11:F11"/>
    <mergeCell ref="G11:H11"/>
    <mergeCell ref="I11:J11"/>
    <mergeCell ref="K11:L11"/>
    <mergeCell ref="A10:B10"/>
    <mergeCell ref="C10:D10"/>
    <mergeCell ref="E10:F10"/>
    <mergeCell ref="G10:H10"/>
    <mergeCell ref="I10:J10"/>
    <mergeCell ref="K10:L10"/>
    <mergeCell ref="A9:B9"/>
    <mergeCell ref="C9:D9"/>
    <mergeCell ref="E9:F9"/>
    <mergeCell ref="G9:H9"/>
    <mergeCell ref="I9:J9"/>
    <mergeCell ref="K9:L9"/>
    <mergeCell ref="A8:B8"/>
    <mergeCell ref="C8:D8"/>
    <mergeCell ref="E8:F8"/>
    <mergeCell ref="G8:H8"/>
    <mergeCell ref="I8:J8"/>
    <mergeCell ref="K8:L8"/>
    <mergeCell ref="A7:B7"/>
    <mergeCell ref="C7:D7"/>
    <mergeCell ref="E7:F7"/>
    <mergeCell ref="G7:H7"/>
    <mergeCell ref="I7:J7"/>
    <mergeCell ref="K7:L7"/>
    <mergeCell ref="A6:B6"/>
    <mergeCell ref="C6:D6"/>
    <mergeCell ref="E6:F6"/>
    <mergeCell ref="G6:H6"/>
    <mergeCell ref="I6:J6"/>
    <mergeCell ref="K6:L6"/>
    <mergeCell ref="H3:M3"/>
    <mergeCell ref="A4:M4"/>
    <mergeCell ref="A5:B5"/>
    <mergeCell ref="C5:D5"/>
    <mergeCell ref="E5:F5"/>
    <mergeCell ref="G5:H5"/>
    <mergeCell ref="I5:J5"/>
    <mergeCell ref="K5:L5"/>
    <mergeCell ref="A1:B1"/>
    <mergeCell ref="C1:D1"/>
    <mergeCell ref="E1:G3"/>
    <mergeCell ref="H1:I1"/>
    <mergeCell ref="J1:M1"/>
    <mergeCell ref="A2:B2"/>
    <mergeCell ref="C2:D2"/>
    <mergeCell ref="H2:I2"/>
    <mergeCell ref="J2:M2"/>
    <mergeCell ref="A3:D3"/>
  </mergeCells>
  <dataValidations count="5">
    <dataValidation type="list" allowBlank="1" showInputMessage="1" showErrorMessage="1" errorTitle="Neplatný údaj!" error="Vyberte zo zoznamu Doplnok!" promptTitle="Doplnok" prompt="Vyberte z nasledujúcich:" sqref="A6:B33">
      <formula1>$S$2:$S$19</formula1>
    </dataValidation>
    <dataValidation type="list" showInputMessage="1" showErrorMessage="1" errorTitle="Neplatný údaj!" error="Vyberte farbu zo zoznamu!" promptTitle="Farba fólie" prompt="Zadajte farbu fólie z nasledujúcich:" sqref="J3:M3">
      <formula1>$R$2:$R$45</formula1>
    </dataValidation>
    <dataValidation type="list" showInputMessage="1" showErrorMessage="1" errorTitle="Neplatný údaj!" error="Vyberte farbu zo zoznamu!" promptTitle="Farba fólie" prompt="Zadajte farbu fólie z nasledujúcich:" sqref="J2:M2">
      <formula1>$R$2:$R$46</formula1>
    </dataValidation>
    <dataValidation type="list" allowBlank="1" showInputMessage="1" showErrorMessage="1" sqref="C6:D33">
      <formula1>IF(A6=$S$2,$T$2,IF(A6=$S$3,$T$3,IF(OR(A6=$S$4,A6=$S$5),$T$4,IF(OR(A6=$S$6,A6=$S$7),$T$5,IF(OR(A6=$S$8,A6=$S$9,A6=$S$10,A6=$S$11,A6=$S$12,A6=$S$13),$T$6:$T$10,IF(OR(A6=$S$14,A6=$S$15,A6=$S$16,A6=$S$17,A6=$S$18,A6=$S$19),$T$11,0))))))</formula1>
    </dataValidation>
    <dataValidation type="list" allowBlank="1" showInputMessage="1" showErrorMessage="1" sqref="E6:F33">
      <formula1>IF(OR(A6=$S$2,A6=$S$3,A6=$S$4,A6=$S$5,A6=$S$6,A6=$S$7),$U$2,IF(OR(A6=$S$8,A6=$S$9,A6=$S$10,A6=$S$11,A6=$S$12,A6=$S$13),$U$3,IF(OR(A6=$S$14,A6=$S$15,A6=$S$16,A6=$S$17,A6=$S$18,A6=$S$19),$U$4:$U$7,0)))</formula1>
    </dataValidation>
  </dataValidations>
  <pageMargins left="0.7" right="0.7" top="0.75" bottom="0.75" header="0.3" footer="0.3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hlboko frézované s fóliou</vt:lpstr>
      <vt:lpstr>Doplnky</vt:lpstr>
      <vt:lpstr>Doplnky!Nyomtatási_terület</vt:lpstr>
      <vt:lpstr>'hlboko frézované s fóliou'!Nyomtatási_terület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Gergely Ollari</dc:creator>
  <cp:lastModifiedBy>Gergely Ollari</cp:lastModifiedBy>
  <cp:lastPrinted>2020-12-04T17:17:30Z</cp:lastPrinted>
  <dcterms:created xsi:type="dcterms:W3CDTF">2020-12-03T13:02:18Z</dcterms:created>
  <dcterms:modified xsi:type="dcterms:W3CDTF">2022-02-17T13:31:28Z</dcterms:modified>
</cp:coreProperties>
</file>